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Shared\Off-System Bridge Program\2025 Off-System Bridge\Call for Projects\"/>
    </mc:Choice>
  </mc:AlternateContent>
  <xr:revisionPtr revIDLastSave="0" documentId="13_ncr:1_{DF47C80A-F322-4B5D-B4AF-833EF8326C8E}" xr6:coauthVersionLast="47" xr6:coauthVersionMax="47" xr10:uidLastSave="{00000000-0000-0000-0000-000000000000}"/>
  <bookViews>
    <workbookView xWindow="-38520" yWindow="-7845" windowWidth="38640" windowHeight="23520" activeTab="3" xr2:uid="{9BC24A89-BC95-4616-8DBF-C22CC59EE06F}"/>
  </bookViews>
  <sheets>
    <sheet name="Read Me" sheetId="1" r:id="rId1"/>
    <sheet name="Lists" sheetId="4" state="hidden" r:id="rId2"/>
    <sheet name="Off-System Sample Application" sheetId="14" r:id="rId3"/>
    <sheet name="Off-System Application" sheetId="13" r:id="rId4"/>
  </sheets>
  <definedNames>
    <definedName name="GI">Lists!#REF!</definedName>
    <definedName name="PCAT" localSheetId="3">'Off-System Application'!#REF!</definedName>
    <definedName name="PCAT" localSheetId="2">'Off-System Sample Application'!#REF!</definedName>
    <definedName name="PCAT">#REF!</definedName>
    <definedName name="Pop" localSheetId="3">'Off-System Application'!$L$10</definedName>
    <definedName name="Pop" localSheetId="2">'Off-System Sample Application'!$L$10</definedName>
    <definedName name="Pop">#REF!</definedName>
    <definedName name="PR">Lists!#REF!</definedName>
    <definedName name="_xlnm.Print_Area" localSheetId="3">'Off-System Application'!$B$1:$AC$88</definedName>
    <definedName name="_xlnm.Print_Area" localSheetId="2">'Off-System Sample Application'!$B$1:$AC$83</definedName>
    <definedName name="_xlnm.Print_Titles" localSheetId="3">'Off-System Application'!$1:$3</definedName>
    <definedName name="_xlnm.Print_Titles" localSheetId="2">'Off-System Sample Application'!$1:$3</definedName>
    <definedName name="SP">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13" l="1"/>
  <c r="V58" i="13"/>
  <c r="U53" i="13"/>
  <c r="U52" i="13"/>
  <c r="U51" i="13"/>
  <c r="N50" i="13"/>
  <c r="U49" i="13"/>
  <c r="U48" i="13"/>
  <c r="N47" i="13"/>
  <c r="N54" i="13" s="1"/>
  <c r="K47" i="13"/>
  <c r="K54" i="13" s="1"/>
  <c r="K55" i="13" s="1"/>
  <c r="U46" i="13"/>
  <c r="L4" i="13"/>
  <c r="K62" i="14"/>
  <c r="U53" i="14"/>
  <c r="U52" i="14"/>
  <c r="U51" i="14"/>
  <c r="N50" i="14"/>
  <c r="U50" i="14" s="1"/>
  <c r="K60" i="13" l="1"/>
  <c r="N55" i="13"/>
  <c r="K62" i="13" s="1"/>
  <c r="U47" i="13"/>
  <c r="U54" i="13"/>
  <c r="U50" i="13"/>
  <c r="V58" i="14"/>
  <c r="U55" i="13" l="1"/>
  <c r="K64" i="13"/>
  <c r="K61" i="13" s="1"/>
  <c r="K63" i="13" s="1"/>
  <c r="G60" i="14"/>
  <c r="U49" i="14"/>
  <c r="U48" i="14"/>
  <c r="N47" i="14"/>
  <c r="K47" i="14"/>
  <c r="K54" i="14" s="1"/>
  <c r="U46" i="14"/>
  <c r="L4" i="14"/>
  <c r="N54" i="14" l="1"/>
  <c r="N55" i="14" s="1"/>
  <c r="K55" i="14"/>
  <c r="K60" i="14" s="1"/>
  <c r="U47" i="14"/>
  <c r="U54" i="14" l="1"/>
  <c r="U55" i="14"/>
  <c r="K64" i="14" l="1"/>
  <c r="K61" i="14" s="1"/>
  <c r="K63" i="14" s="1"/>
  <c r="D3" i="4" l="1"/>
  <c r="D4" i="4" l="1"/>
  <c r="D5" i="4" s="1"/>
  <c r="D6" i="4" s="1"/>
  <c r="D7" i="4" s="1"/>
  <c r="D8" i="4" s="1"/>
  <c r="D9" i="4" s="1"/>
  <c r="D10" i="4" s="1"/>
  <c r="D11" i="4" s="1"/>
  <c r="D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5" authorId="0" shapeId="0" xr:uid="{BAEB43D4-E147-4A19-9FF8-598C794840BF}">
      <text>
        <r>
          <rPr>
            <sz val="9"/>
            <color indexed="81"/>
            <rFont val="Tahoma"/>
            <family val="2"/>
          </rPr>
          <t>Enter submittal date.</t>
        </r>
      </text>
    </comment>
    <comment ref="L9" authorId="0" shapeId="0" xr:uid="{F5E7E486-F0B3-441E-9ED6-644566B4FFDB}">
      <text>
        <r>
          <rPr>
            <sz val="9"/>
            <color indexed="81"/>
            <rFont val="Tahoma"/>
            <family val="2"/>
          </rPr>
          <t>Select the County where the project is located from the dropdown list.</t>
        </r>
      </text>
    </comment>
    <comment ref="L19" authorId="1" shapeId="0" xr:uid="{7A69E5E8-8AA2-4DC2-BA75-8E2A5014EB9A}">
      <text>
        <r>
          <rPr>
            <sz val="9"/>
            <color indexed="81"/>
            <rFont val="Tahoma"/>
            <family val="2"/>
          </rPr>
          <t>The bridge must be located on a road functionally classified as a rural minor collector, rural local or urban local.</t>
        </r>
      </text>
    </comment>
    <comment ref="L22" authorId="1" shapeId="0" xr:uid="{D291D437-B8F9-478B-9F35-6E8FA4069460}">
      <text>
        <r>
          <rPr>
            <sz val="9"/>
            <color indexed="81"/>
            <rFont val="Tahoma"/>
            <family val="2"/>
          </rPr>
          <t>Percentage of ADT comprised of heavy and commercial trucks or buses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5" authorId="0" shapeId="0" xr:uid="{8EBAECBE-2FA2-4181-88A0-EB7448DD3849}">
      <text>
        <r>
          <rPr>
            <sz val="9"/>
            <color indexed="81"/>
            <rFont val="Tahoma"/>
            <family val="2"/>
          </rPr>
          <t>Enter submittal date.</t>
        </r>
      </text>
    </comment>
    <comment ref="L9" authorId="0" shapeId="0" xr:uid="{4A45FC8D-A25A-4A90-9A0D-7D425E65F580}">
      <text>
        <r>
          <rPr>
            <sz val="9"/>
            <color indexed="81"/>
            <rFont val="Tahoma"/>
            <family val="2"/>
          </rPr>
          <t>Select the County where the project is located from the dropdown list.</t>
        </r>
      </text>
    </comment>
    <comment ref="L19" authorId="1" shapeId="0" xr:uid="{FAE4C4D7-52A8-4ED8-AD84-A31086022F66}">
      <text>
        <r>
          <rPr>
            <sz val="9"/>
            <color indexed="81"/>
            <rFont val="Tahoma"/>
            <family val="2"/>
          </rPr>
          <t>The bridge must be located on a road functionally classified as a rural minor collector, rural local or urban local.</t>
        </r>
      </text>
    </comment>
    <comment ref="L22" authorId="1" shapeId="0" xr:uid="{1F1112A5-9939-4E2D-8A0A-ED94E57FC2C0}">
      <text>
        <r>
          <rPr>
            <sz val="9"/>
            <color indexed="81"/>
            <rFont val="Tahoma"/>
            <family val="2"/>
          </rPr>
          <t>Percentage of ADT comprised of heavy and commercial trucks or buses</t>
        </r>
      </text>
    </comment>
  </commentList>
</comments>
</file>

<file path=xl/sharedStrings.xml><?xml version="1.0" encoding="utf-8"?>
<sst xmlns="http://schemas.openxmlformats.org/spreadsheetml/2006/main" count="289" uniqueCount="207">
  <si>
    <t>Grading</t>
  </si>
  <si>
    <t>KANSAS DEPARTMENT OF TRANSPORTATION - BUREAU OF LOCAL PROJECTS</t>
  </si>
  <si>
    <t>RR Yes/No</t>
  </si>
  <si>
    <t>Yes</t>
  </si>
  <si>
    <t>No</t>
  </si>
  <si>
    <t>Project Cost Estimate</t>
  </si>
  <si>
    <t>Participating</t>
  </si>
  <si>
    <t>Non-Participating</t>
  </si>
  <si>
    <t>Total</t>
  </si>
  <si>
    <t>Construction Total</t>
  </si>
  <si>
    <t>Revision Notes:</t>
  </si>
  <si>
    <t>Local Share Percentage:</t>
  </si>
  <si>
    <t>KDOT Share Percentage:</t>
  </si>
  <si>
    <t>Crossbucks</t>
  </si>
  <si>
    <t>Flashing Lights and Gates</t>
  </si>
  <si>
    <t>Flashing Lights</t>
  </si>
  <si>
    <t>Years</t>
  </si>
  <si>
    <t>Allen</t>
  </si>
  <si>
    <t>Anderson</t>
  </si>
  <si>
    <t>Atchison</t>
  </si>
  <si>
    <t>Barber</t>
  </si>
  <si>
    <t>Barton</t>
  </si>
  <si>
    <t>Bourbon</t>
  </si>
  <si>
    <t>Brown</t>
  </si>
  <si>
    <t>Butler</t>
  </si>
  <si>
    <t>Chase</t>
  </si>
  <si>
    <t>Chautauqua</t>
  </si>
  <si>
    <t>Cherokee</t>
  </si>
  <si>
    <t>Cheyenne</t>
  </si>
  <si>
    <t>Clark</t>
  </si>
  <si>
    <t>Clay</t>
  </si>
  <si>
    <t>Cloud</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</si>
  <si>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</si>
  <si>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</si>
  <si>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</si>
  <si>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</si>
  <si>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</si>
  <si>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</si>
  <si>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</si>
  <si>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</si>
  <si>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</si>
  <si>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</si>
  <si>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</si>
  <si>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</si>
  <si>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</si>
  <si>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</si>
  <si>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</si>
  <si>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</si>
  <si>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</si>
  <si>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</si>
  <si>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</si>
  <si>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</si>
  <si>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</si>
  <si>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</si>
  <si>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</si>
  <si>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</si>
  <si>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</si>
  <si>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</si>
  <si>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</si>
  <si>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</si>
  <si>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</si>
  <si>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</si>
  <si>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</si>
  <si>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</si>
  <si>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</si>
  <si>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</si>
  <si>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</si>
  <si>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</si>
  <si>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</si>
  <si>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</si>
  <si>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</si>
  <si>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</si>
  <si>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</si>
  <si>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</si>
  <si>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</si>
  <si>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</si>
  <si>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</si>
  <si>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</si>
  <si>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</si>
  <si>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</si>
  <si>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</si>
  <si>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</si>
  <si>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</si>
  <si>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</si>
  <si>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</si>
  <si>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</si>
  <si>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</si>
  <si>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</si>
  <si>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</si>
  <si>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</si>
  <si>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</si>
  <si>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</si>
  <si>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</si>
  <si>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</si>
  <si>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</si>
  <si>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</si>
  <si>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</si>
  <si>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</si>
  <si>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</si>
  <si>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</si>
  <si>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</si>
  <si>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</si>
  <si>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</si>
  <si>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</si>
  <si>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</si>
  <si>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</si>
  <si>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</si>
  <si>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</si>
  <si>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</si>
  <si>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</si>
  <si>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</si>
  <si>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</si>
  <si>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</si>
  <si>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</si>
  <si>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</si>
  <si>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</si>
  <si>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</si>
  <si>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</si>
  <si>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</si>
  <si>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</si>
  <si>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</si>
  <si>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Counties</t>
  </si>
  <si>
    <t>None</t>
  </si>
  <si>
    <t>Coffey</t>
  </si>
  <si>
    <t>Local Match</t>
  </si>
  <si>
    <t>Total Requested from KDOT</t>
  </si>
  <si>
    <t xml:space="preserve">Program Fiscal Year: </t>
  </si>
  <si>
    <t xml:space="preserve">Submittal Date: </t>
  </si>
  <si>
    <t>Primary Contact Name and Title:</t>
  </si>
  <si>
    <t>County of Project Location:</t>
  </si>
  <si>
    <t>Project Location:</t>
  </si>
  <si>
    <t>Describe any known KDOT or other projects that may need coordination:</t>
  </si>
  <si>
    <t>Kansas Department of Transportation</t>
  </si>
  <si>
    <t>Bureau of Local Projects</t>
  </si>
  <si>
    <t>Eisenhower State Office Building</t>
  </si>
  <si>
    <t>700 S.W. Harrison, 3rd Floor West Wing</t>
  </si>
  <si>
    <t>Topeka, KS 66603-3745</t>
  </si>
  <si>
    <t>Submit Application with attachments by mail to:</t>
  </si>
  <si>
    <t>Total Local Share</t>
  </si>
  <si>
    <t xml:space="preserve">   a. Project Map</t>
  </si>
  <si>
    <t>Attachment Checklist:</t>
  </si>
  <si>
    <t>Coordination Information:</t>
  </si>
  <si>
    <t>Total Estimated Project Cost</t>
  </si>
  <si>
    <t>Local Match over the Max</t>
  </si>
  <si>
    <t>(</t>
  </si>
  <si>
    <t>)</t>
  </si>
  <si>
    <t>Usage Instructions</t>
  </si>
  <si>
    <t>Completed applications should be emailed to:</t>
  </si>
  <si>
    <t>To confirm receipt, if you do not receive an email response, please follow up with a call to the Bureau of Local Projects at (785) 296-3861.</t>
  </si>
  <si>
    <t>KDOT.LPePlans@ks.gov</t>
  </si>
  <si>
    <t>OFF-SYSTEM BRIDGE PROGRAM APPLICATION</t>
  </si>
  <si>
    <t>(should be an elected official or employee of LPA)</t>
  </si>
  <si>
    <t>Phone Number:</t>
  </si>
  <si>
    <t>2. Project location and Description:</t>
  </si>
  <si>
    <t>Functional Classification</t>
  </si>
  <si>
    <t>Rural Local</t>
  </si>
  <si>
    <t>Rural Minor Collector</t>
  </si>
  <si>
    <t>Urban Local</t>
  </si>
  <si>
    <t xml:space="preserve">Email Address: </t>
  </si>
  <si>
    <t>Project Scope and Justification (explain why the bridge is a priority for the LPA):</t>
  </si>
  <si>
    <t>Name of Local Public Agency (LPA):</t>
  </si>
  <si>
    <t>NBI (15 digit) Structure Number:</t>
  </si>
  <si>
    <t>LPA Bridge ID:</t>
  </si>
  <si>
    <t>Functional Classification:</t>
  </si>
  <si>
    <t>Estimated Average Daily Traffic (ADT):</t>
  </si>
  <si>
    <t>3. Project Cost</t>
  </si>
  <si>
    <t>n</t>
  </si>
  <si>
    <t>Fracture Critical:</t>
  </si>
  <si>
    <t>Closed:</t>
  </si>
  <si>
    <t>Cribbed:</t>
  </si>
  <si>
    <r>
      <t xml:space="preserve">Are multiple Off-System Bridge Applications being submitted? If so, prioritize this application </t>
    </r>
    <r>
      <rPr>
        <i/>
        <sz val="11"/>
        <color theme="1"/>
        <rFont val="Arial"/>
        <family val="2"/>
      </rPr>
      <t>(Example: 1 of 3)</t>
    </r>
  </si>
  <si>
    <t>.</t>
  </si>
  <si>
    <t>Project Length (miles):</t>
  </si>
  <si>
    <t>Bridge</t>
  </si>
  <si>
    <t>BR #23</t>
  </si>
  <si>
    <t>1 of 3</t>
  </si>
  <si>
    <t>620-123-4567</t>
  </si>
  <si>
    <t>Alternate Route Length (miles):</t>
  </si>
  <si>
    <t>Answer yes or no to each of the following about the current bridge.</t>
  </si>
  <si>
    <t>Is the replacement bridge a Low-Cost Bridge:</t>
  </si>
  <si>
    <t>4. Coordination</t>
  </si>
  <si>
    <t>Allen County</t>
  </si>
  <si>
    <t>Program Maximum Award:</t>
  </si>
  <si>
    <t>Jane Doe</t>
  </si>
  <si>
    <t>4.2 miles</t>
  </si>
  <si>
    <t>0.10 miles</t>
  </si>
  <si>
    <t>1.6 miles north and 1.8 miles east of Main Street</t>
  </si>
  <si>
    <t>Existing shoo-fly detour:</t>
  </si>
  <si>
    <t>Inflation Amount at</t>
  </si>
  <si>
    <t>123 Maple Street, Iola, KS 66749</t>
  </si>
  <si>
    <t>jane.doe@ks.gov</t>
  </si>
  <si>
    <r>
      <t xml:space="preserve">This form should be completed electronically and printed.
Many of the data fields have pulldown lists to use for data entry. When you place your mouse cursor in the data field and "Click", you will see a small down arrow appear to the right of the data field.  Now "Click" on the small down arrow and the pulldown list will appear.  "Click" on the desired value in the list and your selection will be input into the data field.
If you have any questions please contact the Bureau of Local Projects (BLP) at (785) 296-3861.
</t>
    </r>
    <r>
      <rPr>
        <b/>
        <u/>
        <sz val="11"/>
        <color theme="1"/>
        <rFont val="Arial"/>
        <family val="2"/>
      </rPr>
      <t>Specific data field instructions</t>
    </r>
    <r>
      <rPr>
        <sz val="11"/>
        <color theme="1"/>
        <rFont val="Arial"/>
        <family val="2"/>
      </rPr>
      <t xml:space="preserve">
Notice there are 3 tabs within this spreadsheet: "Read Me", "Off-System Sample Application" and "Off-System Application".  This "Read Me" includes instructions.  The "Off-System Sample Application" is an example for reference to help comple the "Off-System Application". 
</t>
    </r>
  </si>
  <si>
    <t>NBI Item 70 is At/Above Legal Loads:</t>
  </si>
  <si>
    <t>Construction Eng. (Inspection)</t>
  </si>
  <si>
    <t>Preliminary Costs
(Non-Participating)</t>
  </si>
  <si>
    <t>Preliminary Engineering</t>
  </si>
  <si>
    <t>Right of Way</t>
  </si>
  <si>
    <t>Utility Relocation</t>
  </si>
  <si>
    <t>Non-Participating costs</t>
  </si>
  <si>
    <t>/ yr-2 yrs</t>
  </si>
  <si>
    <r>
      <t xml:space="preserve">Percent ADT Comprised of Heavy Trucks:                                  </t>
    </r>
    <r>
      <rPr>
        <i/>
        <sz val="11"/>
        <color theme="1"/>
        <rFont val="Arial"/>
        <family val="2"/>
      </rPr>
      <t>(School buses, tractor trailers, trash trucks, etc.)</t>
    </r>
  </si>
  <si>
    <r>
      <t xml:space="preserve">On a dead end road: </t>
    </r>
    <r>
      <rPr>
        <i/>
        <sz val="11"/>
        <color theme="1"/>
        <rFont val="Arial"/>
        <family val="2"/>
      </rPr>
      <t>(only one way in and out)</t>
    </r>
  </si>
  <si>
    <t xml:space="preserve">This project is to replace a 100 foot thru-truss bridge with a narrow 18 foot roadway in poor condition.  The current bridge is the only way in and out for 3 landowners.  Two of the properties are large cattle ranches and cannot use the bridge due to a 5 ton limit.  There is a shoo-fly detour in place to allow trucks access, but during high water the shoo-fly is out of service.                                                                                                                                                 The proposed bridge replacement is a 120 foot Reinforce Concrete Haunched Slab with a 28 foot roadway.  The new bridge will allow landowners necessary access year round.  Allen county is ready to move forward with field check plans, final design, right-of-way acquisition and move utilities required for this project if accepted for funding.  </t>
  </si>
  <si>
    <t>1. General Applicant Information:</t>
  </si>
  <si>
    <t>Contact Address:</t>
  </si>
  <si>
    <t>OFF-SYSTEM BRIDGE PROGRAM APPLICATION FFY 2025</t>
  </si>
  <si>
    <t>Due Date: 5/26/2023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</si>
</sst>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yyyy"/>
    <numFmt numFmtId="165" formatCode="000000000000000"/>
    <numFmt numFmtId="166" formatCode="0.0%"/>
  </numFmts>
  <fonts count="13" x14ac:knownFonts="1">
    <font>
      <sz val="11"/>
      <color theme="1"/>
      <name val="Calibri"/>
      <family val="2"/>
      <scheme val="minor"/>
    </font>
    <font>
      <sz val="11"/>
      <color theme="1"/>
      <name val="Arial"/>
      <family val="2"/>
    </font>
    <font>
      <sz val="9"/>
      <color indexed="81"/>
      <name val="Tahoma"/>
      <family val="2"/>
    </font>
    <font>
      <b/>
      <sz val="11"/>
      <color theme="1"/>
      <name val="Arial"/>
      <family val="2"/>
    </font>
    <font>
      <sz val="9"/>
      <color theme="1"/>
      <name val="Arial"/>
      <family val="2"/>
    </font>
    <font>
      <b/>
      <sz val="14"/>
      <color theme="1"/>
      <name val="Arial"/>
      <family val="2"/>
    </font>
    <font>
      <sz val="14"/>
      <color theme="1"/>
      <name val="Arial"/>
      <family val="2"/>
    </font>
    <font>
      <sz val="11"/>
      <color theme="1"/>
      <name val="Calibri"/>
      <family val="2"/>
      <scheme val="minor"/>
    </font>
    <font>
      <i/>
      <sz val="11"/>
      <color theme="1"/>
      <name val="Arial"/>
      <family val="2"/>
    </font>
    <font>
      <b/>
      <i/>
      <sz val="11"/>
      <color theme="1"/>
      <name val="Arial"/>
      <family val="2"/>
    </font>
    <font>
      <u/>
      <sz val="11"/>
      <color theme="10"/>
      <name val="Calibri"/>
      <family val="2"/>
      <scheme val="minor"/>
    </font>
    <font>
      <b/>
      <u/>
      <sz val="11"/>
      <color theme="1"/>
      <name val="Arial"/>
      <family val="2"/>
    </font>
    <font>
      <sz val="11"/>
      <color theme="0"/>
      <name val="Arial"/>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cellStyleXfs>
  <cellXfs count="161">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164" fontId="1" fillId="0" borderId="0" xfId="0" applyNumberFormat="1" applyFont="1" applyAlignment="1">
      <alignment vertical="center"/>
    </xf>
    <xf numFmtId="0" fontId="3" fillId="0" borderId="0" xfId="0" applyFont="1" applyAlignment="1">
      <alignment vertical="center"/>
    </xf>
    <xf numFmtId="0" fontId="1" fillId="0" borderId="18" xfId="0" applyFont="1" applyBorder="1" applyAlignment="1" applyProtection="1">
      <alignment vertical="center" wrapText="1"/>
      <protection locked="0"/>
    </xf>
    <xf numFmtId="44" fontId="1" fillId="0" borderId="0" xfId="0" applyNumberFormat="1" applyFont="1" applyAlignment="1">
      <alignment vertical="center"/>
    </xf>
    <xf numFmtId="44" fontId="3" fillId="2" borderId="2" xfId="1" applyFont="1" applyFill="1" applyBorder="1" applyAlignment="1" applyProtection="1">
      <alignment vertical="center"/>
    </xf>
    <xf numFmtId="44" fontId="3" fillId="2" borderId="3" xfId="1" applyFont="1" applyFill="1" applyBorder="1" applyAlignment="1" applyProtection="1">
      <alignment vertical="center"/>
    </xf>
    <xf numFmtId="14" fontId="1" fillId="0" borderId="0" xfId="0" applyNumberFormat="1" applyFont="1" applyAlignment="1">
      <alignment vertical="center"/>
    </xf>
    <xf numFmtId="0" fontId="1" fillId="0" borderId="0" xfId="0" applyFont="1" applyAlignment="1">
      <alignment horizontal="right"/>
    </xf>
    <xf numFmtId="0" fontId="1" fillId="2" borderId="2" xfId="0" applyFont="1" applyFill="1" applyBorder="1" applyAlignment="1">
      <alignment horizontal="left" vertical="center"/>
    </xf>
    <xf numFmtId="0" fontId="1" fillId="2" borderId="2" xfId="0" applyFont="1" applyFill="1" applyBorder="1" applyAlignment="1">
      <alignment horizontal="right" vertical="center"/>
    </xf>
    <xf numFmtId="0" fontId="1" fillId="0" borderId="18" xfId="0" applyFont="1" applyBorder="1" applyAlignment="1">
      <alignment vertical="center" wrapText="1"/>
    </xf>
    <xf numFmtId="0" fontId="5"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xf>
    <xf numFmtId="0" fontId="1" fillId="0" borderId="0" xfId="0" applyFont="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3" xfId="0" applyFont="1" applyBorder="1" applyAlignment="1">
      <alignment horizontal="center" vertical="top"/>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44" fontId="1" fillId="0" borderId="1" xfId="1" applyFont="1" applyBorder="1" applyAlignment="1" applyProtection="1">
      <alignment horizontal="center" vertical="center"/>
    </xf>
    <xf numFmtId="44" fontId="1" fillId="0" borderId="2" xfId="1" applyFont="1" applyBorder="1" applyAlignment="1" applyProtection="1">
      <alignment horizontal="center" vertical="center"/>
    </xf>
    <xf numFmtId="44" fontId="1" fillId="0" borderId="3" xfId="1" applyFont="1" applyBorder="1" applyAlignment="1" applyProtection="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8"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44" fontId="1" fillId="2" borderId="18" xfId="1" applyFont="1" applyFill="1" applyBorder="1" applyAlignment="1" applyProtection="1">
      <alignment horizontal="center" vertical="center"/>
    </xf>
    <xf numFmtId="44" fontId="1" fillId="2" borderId="1" xfId="1" applyFont="1" applyFill="1" applyBorder="1" applyAlignment="1" applyProtection="1">
      <alignment horizontal="center" vertical="center"/>
    </xf>
    <xf numFmtId="44" fontId="1" fillId="2" borderId="2" xfId="1" applyFont="1" applyFill="1" applyBorder="1" applyAlignment="1" applyProtection="1">
      <alignment horizontal="center" vertical="center"/>
    </xf>
    <xf numFmtId="44" fontId="1" fillId="2" borderId="3" xfId="1" applyFont="1" applyFill="1" applyBorder="1" applyAlignment="1" applyProtection="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9" fontId="1" fillId="2" borderId="2" xfId="2" applyFont="1" applyFill="1" applyBorder="1" applyAlignment="1" applyProtection="1">
      <alignment horizontal="center" vertical="center"/>
    </xf>
    <xf numFmtId="9" fontId="1" fillId="2" borderId="3" xfId="2" applyFont="1" applyFill="1" applyBorder="1" applyAlignment="1" applyProtection="1">
      <alignment horizontal="center" vertical="center"/>
    </xf>
    <xf numFmtId="44" fontId="3" fillId="2" borderId="12" xfId="1" applyFont="1" applyFill="1" applyBorder="1" applyAlignment="1" applyProtection="1">
      <alignment horizontal="center" vertical="center"/>
    </xf>
    <xf numFmtId="44" fontId="3" fillId="2" borderId="13" xfId="1" applyFont="1" applyFill="1" applyBorder="1" applyAlignment="1" applyProtection="1">
      <alignment horizontal="center" vertical="center"/>
    </xf>
    <xf numFmtId="44" fontId="3" fillId="2" borderId="2" xfId="1" applyFont="1" applyFill="1" applyBorder="1" applyAlignment="1" applyProtection="1">
      <alignment horizontal="center" vertical="center"/>
    </xf>
    <xf numFmtId="0" fontId="1" fillId="2" borderId="18" xfId="0" applyFont="1" applyFill="1" applyBorder="1" applyAlignment="1">
      <alignment horizontal="left" vertical="center" wrapText="1"/>
    </xf>
    <xf numFmtId="0" fontId="1" fillId="0" borderId="18" xfId="0" applyFont="1" applyBorder="1" applyAlignment="1">
      <alignment horizontal="left" vertical="center"/>
    </xf>
    <xf numFmtId="0" fontId="1" fillId="2" borderId="18" xfId="0" applyFont="1" applyFill="1" applyBorder="1" applyAlignment="1">
      <alignment horizontal="left" vertical="center"/>
    </xf>
    <xf numFmtId="9" fontId="1" fillId="0" borderId="18" xfId="0" applyNumberFormat="1" applyFont="1" applyBorder="1" applyAlignment="1">
      <alignment horizontal="left" vertical="center"/>
    </xf>
    <xf numFmtId="0" fontId="1" fillId="2" borderId="18" xfId="0" applyFont="1" applyFill="1" applyBorder="1" applyAlignment="1">
      <alignment horizontal="left" vertical="top"/>
    </xf>
    <xf numFmtId="0" fontId="10" fillId="0" borderId="18" xfId="3" applyFill="1" applyBorder="1" applyAlignment="1" applyProtection="1">
      <alignment horizontal="left" vertical="center"/>
    </xf>
    <xf numFmtId="0" fontId="3" fillId="0" borderId="6" xfId="0" applyFont="1" applyBorder="1" applyAlignment="1">
      <alignment horizontal="left" vertical="top"/>
    </xf>
    <xf numFmtId="165" fontId="1" fillId="0" borderId="18" xfId="0" applyNumberFormat="1" applyFont="1" applyBorder="1" applyAlignment="1">
      <alignment horizontal="left" vertical="center"/>
    </xf>
    <xf numFmtId="0" fontId="1" fillId="2" borderId="21" xfId="0" applyFont="1" applyFill="1" applyBorder="1" applyAlignment="1">
      <alignment horizontal="left" vertical="center"/>
    </xf>
    <xf numFmtId="0" fontId="8" fillId="2" borderId="20"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14" fontId="1" fillId="0" borderId="1"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3" fillId="0" borderId="0" xfId="0" applyFont="1" applyAlignment="1">
      <alignment horizontal="left" vertical="top"/>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166" fontId="1" fillId="2" borderId="16" xfId="2" applyNumberFormat="1" applyFont="1" applyFill="1" applyBorder="1" applyAlignment="1" applyProtection="1">
      <alignment horizontal="center" vertical="center"/>
    </xf>
    <xf numFmtId="44" fontId="1" fillId="0" borderId="9" xfId="1" applyFont="1" applyFill="1" applyBorder="1" applyAlignment="1" applyProtection="1">
      <alignment horizontal="center" vertical="center"/>
    </xf>
    <xf numFmtId="44" fontId="1" fillId="0" borderId="0" xfId="1" applyFont="1" applyFill="1" applyBorder="1" applyAlignment="1" applyProtection="1">
      <alignment horizontal="center" vertical="center"/>
    </xf>
    <xf numFmtId="0" fontId="9" fillId="2" borderId="11"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44" fontId="9" fillId="2" borderId="1" xfId="1" applyFont="1" applyFill="1" applyBorder="1" applyAlignment="1" applyProtection="1">
      <alignment horizontal="center" vertical="center"/>
    </xf>
    <xf numFmtId="44" fontId="9" fillId="2" borderId="2" xfId="1" applyFont="1" applyFill="1" applyBorder="1" applyAlignment="1" applyProtection="1">
      <alignment horizontal="center" vertical="center"/>
    </xf>
    <xf numFmtId="44" fontId="9" fillId="2" borderId="3" xfId="1" applyFont="1" applyFill="1" applyBorder="1" applyAlignment="1" applyProtection="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 fillId="2" borderId="17" xfId="0" applyFont="1" applyFill="1" applyBorder="1" applyAlignment="1">
      <alignment horizontal="left" vertical="center"/>
    </xf>
    <xf numFmtId="44" fontId="1" fillId="2" borderId="15" xfId="1" applyFont="1" applyFill="1" applyBorder="1" applyAlignment="1" applyProtection="1">
      <alignment horizontal="center" vertical="center"/>
    </xf>
    <xf numFmtId="44" fontId="1" fillId="2" borderId="16" xfId="1" applyFont="1" applyFill="1" applyBorder="1" applyAlignment="1" applyProtection="1">
      <alignment horizontal="center" vertical="center"/>
    </xf>
    <xf numFmtId="44" fontId="1" fillId="2" borderId="17" xfId="1" applyFont="1" applyFill="1" applyBorder="1" applyAlignment="1" applyProtection="1">
      <alignment horizontal="center" vertical="center"/>
    </xf>
    <xf numFmtId="44" fontId="1" fillId="2" borderId="19" xfId="1" applyFont="1" applyFill="1" applyBorder="1" applyAlignment="1" applyProtection="1">
      <alignment horizontal="center"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44" fontId="3" fillId="2" borderId="14" xfId="1" applyFont="1" applyFill="1" applyBorder="1" applyAlignment="1" applyProtection="1">
      <alignment horizontal="center" vertical="center"/>
    </xf>
    <xf numFmtId="44" fontId="3" fillId="2" borderId="20" xfId="1" applyFont="1" applyFill="1" applyBorder="1" applyAlignment="1" applyProtection="1">
      <alignment horizontal="center" vertical="center"/>
    </xf>
    <xf numFmtId="0" fontId="3" fillId="0" borderId="2" xfId="0" applyFont="1" applyBorder="1" applyAlignment="1">
      <alignment horizontal="center" vertical="center"/>
    </xf>
    <xf numFmtId="0" fontId="1" fillId="0" borderId="0" xfId="0" applyFont="1" applyAlignment="1">
      <alignment horizontal="left" vertical="center" wrapText="1"/>
    </xf>
    <xf numFmtId="0" fontId="10" fillId="0" borderId="0" xfId="3" applyFill="1" applyAlignment="1" applyProtection="1">
      <alignment horizontal="left" vertical="center"/>
    </xf>
    <xf numFmtId="0" fontId="10" fillId="0" borderId="0" xfId="3" applyFill="1" applyAlignment="1" applyProtection="1">
      <alignment horizontal="center" vertical="center"/>
    </xf>
    <xf numFmtId="0" fontId="1" fillId="0" borderId="5" xfId="0" applyFont="1"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1" fillId="2" borderId="3" xfId="0" applyFont="1" applyFill="1" applyBorder="1" applyAlignment="1">
      <alignment horizontal="left" vertical="center" wrapText="1"/>
    </xf>
    <xf numFmtId="0" fontId="1" fillId="0" borderId="10" xfId="0" applyFont="1" applyBorder="1" applyAlignment="1">
      <alignment horizontal="center" vertical="center"/>
    </xf>
    <xf numFmtId="9" fontId="1" fillId="2" borderId="2" xfId="0" applyNumberFormat="1" applyFont="1" applyFill="1" applyBorder="1" applyAlignment="1">
      <alignment horizontal="center" vertical="center"/>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44" fontId="1" fillId="0" borderId="1" xfId="1" applyFont="1" applyBorder="1" applyAlignment="1" applyProtection="1">
      <alignment horizontal="center" vertical="center"/>
      <protection locked="0"/>
    </xf>
    <xf numFmtId="44" fontId="1" fillId="0" borderId="2" xfId="1" applyFont="1" applyBorder="1" applyAlignment="1" applyProtection="1">
      <alignment horizontal="center" vertical="center"/>
      <protection locked="0"/>
    </xf>
    <xf numFmtId="44" fontId="1" fillId="0" borderId="3" xfId="1"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9" fontId="1" fillId="0" borderId="18" xfId="0" applyNumberFormat="1" applyFont="1" applyBorder="1" applyAlignment="1" applyProtection="1">
      <alignment horizontal="left" vertical="center"/>
      <protection locked="0"/>
    </xf>
    <xf numFmtId="165" fontId="1" fillId="0" borderId="18" xfId="0" applyNumberFormat="1" applyFont="1" applyBorder="1" applyAlignment="1" applyProtection="1">
      <alignment horizontal="left" vertical="center"/>
      <protection locked="0"/>
    </xf>
    <xf numFmtId="0" fontId="10" fillId="0" borderId="18" xfId="3" applyFill="1" applyBorder="1" applyAlignment="1" applyProtection="1">
      <alignment horizontal="left" vertical="center"/>
      <protection locked="0"/>
    </xf>
    <xf numFmtId="14" fontId="1" fillId="0" borderId="1" xfId="0" applyNumberFormat="1"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4" fontId="1" fillId="0" borderId="3" xfId="0" applyNumberFormat="1" applyFont="1" applyBorder="1" applyAlignment="1" applyProtection="1">
      <alignment horizontal="center" vertic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ane.doe@ks.gov" TargetMode="External"/><Relationship Id="rId1" Type="http://schemas.openxmlformats.org/officeDocument/2006/relationships/hyperlink" Target="mailto:KDOT.LPePlans@ks.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KDOT.LPePlans@ks.gov"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41"/>
  <sheetViews>
    <sheetView workbookViewId="0">
      <selection activeCell="B4" sqref="B4:Z29"/>
    </sheetView>
  </sheetViews>
  <sheetFormatPr defaultColWidth="4.7265625" defaultRowHeight="14" x14ac:dyDescent="0.3"/>
  <cols>
    <col min="1" max="16384" width="4.7265625" style="1"/>
  </cols>
  <sheetData>
    <row r="1" spans="1:29" s="5" customFormat="1" ht="20.149999999999999" customHeight="1" x14ac:dyDescent="0.3">
      <c r="A1" s="1"/>
      <c r="B1" s="19" t="s">
        <v>150</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3" spans="1:29" x14ac:dyDescent="0.3">
      <c r="A3" s="22" t="s">
        <v>146</v>
      </c>
      <c r="B3" s="22"/>
      <c r="C3" s="22"/>
      <c r="D3" s="22"/>
      <c r="E3" s="22"/>
    </row>
    <row r="4" spans="1:29" ht="14.25" customHeight="1" x14ac:dyDescent="0.3">
      <c r="B4" s="24" t="s">
        <v>191</v>
      </c>
      <c r="C4" s="24"/>
      <c r="D4" s="24"/>
      <c r="E4" s="24"/>
      <c r="F4" s="24"/>
      <c r="G4" s="24"/>
      <c r="H4" s="24"/>
      <c r="I4" s="24"/>
      <c r="J4" s="24"/>
      <c r="K4" s="24"/>
      <c r="L4" s="24"/>
      <c r="M4" s="24"/>
      <c r="N4" s="24"/>
      <c r="O4" s="24"/>
      <c r="P4" s="24"/>
      <c r="Q4" s="24"/>
      <c r="R4" s="24"/>
      <c r="S4" s="24"/>
      <c r="T4" s="24"/>
      <c r="U4" s="24"/>
      <c r="V4" s="24"/>
      <c r="W4" s="24"/>
      <c r="X4" s="24"/>
      <c r="Y4" s="24"/>
      <c r="Z4" s="24"/>
    </row>
    <row r="5" spans="1:29" x14ac:dyDescent="0.3">
      <c r="B5" s="24"/>
      <c r="C5" s="24"/>
      <c r="D5" s="24"/>
      <c r="E5" s="24"/>
      <c r="F5" s="24"/>
      <c r="G5" s="24"/>
      <c r="H5" s="24"/>
      <c r="I5" s="24"/>
      <c r="J5" s="24"/>
      <c r="K5" s="24"/>
      <c r="L5" s="24"/>
      <c r="M5" s="24"/>
      <c r="N5" s="24"/>
      <c r="O5" s="24"/>
      <c r="P5" s="24"/>
      <c r="Q5" s="24"/>
      <c r="R5" s="24"/>
      <c r="S5" s="24"/>
      <c r="T5" s="24"/>
      <c r="U5" s="24"/>
      <c r="V5" s="24"/>
      <c r="W5" s="24"/>
      <c r="X5" s="24"/>
      <c r="Y5" s="24"/>
      <c r="Z5" s="24"/>
    </row>
    <row r="6" spans="1:29" x14ac:dyDescent="0.3">
      <c r="B6" s="24"/>
      <c r="C6" s="24"/>
      <c r="D6" s="24"/>
      <c r="E6" s="24"/>
      <c r="F6" s="24"/>
      <c r="G6" s="24"/>
      <c r="H6" s="24"/>
      <c r="I6" s="24"/>
      <c r="J6" s="24"/>
      <c r="K6" s="24"/>
      <c r="L6" s="24"/>
      <c r="M6" s="24"/>
      <c r="N6" s="24"/>
      <c r="O6" s="24"/>
      <c r="P6" s="24"/>
      <c r="Q6" s="24"/>
      <c r="R6" s="24"/>
      <c r="S6" s="24"/>
      <c r="T6" s="24"/>
      <c r="U6" s="24"/>
      <c r="V6" s="24"/>
      <c r="W6" s="24"/>
      <c r="X6" s="24"/>
      <c r="Y6" s="24"/>
      <c r="Z6" s="24"/>
    </row>
    <row r="7" spans="1:29" x14ac:dyDescent="0.3">
      <c r="B7" s="24"/>
      <c r="C7" s="24"/>
      <c r="D7" s="24"/>
      <c r="E7" s="24"/>
      <c r="F7" s="24"/>
      <c r="G7" s="24"/>
      <c r="H7" s="24"/>
      <c r="I7" s="24"/>
      <c r="J7" s="24"/>
      <c r="K7" s="24"/>
      <c r="L7" s="24"/>
      <c r="M7" s="24"/>
      <c r="N7" s="24"/>
      <c r="O7" s="24"/>
      <c r="P7" s="24"/>
      <c r="Q7" s="24"/>
      <c r="R7" s="24"/>
      <c r="S7" s="24"/>
      <c r="T7" s="24"/>
      <c r="U7" s="24"/>
      <c r="V7" s="24"/>
      <c r="W7" s="24"/>
      <c r="X7" s="24"/>
      <c r="Y7" s="24"/>
      <c r="Z7" s="24"/>
    </row>
    <row r="8" spans="1:29" x14ac:dyDescent="0.3">
      <c r="B8" s="24"/>
      <c r="C8" s="24"/>
      <c r="D8" s="24"/>
      <c r="E8" s="24"/>
      <c r="F8" s="24"/>
      <c r="G8" s="24"/>
      <c r="H8" s="24"/>
      <c r="I8" s="24"/>
      <c r="J8" s="24"/>
      <c r="K8" s="24"/>
      <c r="L8" s="24"/>
      <c r="M8" s="24"/>
      <c r="N8" s="24"/>
      <c r="O8" s="24"/>
      <c r="P8" s="24"/>
      <c r="Q8" s="24"/>
      <c r="R8" s="24"/>
      <c r="S8" s="24"/>
      <c r="T8" s="24"/>
      <c r="U8" s="24"/>
      <c r="V8" s="24"/>
      <c r="W8" s="24"/>
      <c r="X8" s="24"/>
      <c r="Y8" s="24"/>
      <c r="Z8" s="24"/>
    </row>
    <row r="9" spans="1:29" x14ac:dyDescent="0.3">
      <c r="B9" s="24"/>
      <c r="C9" s="24"/>
      <c r="D9" s="24"/>
      <c r="E9" s="24"/>
      <c r="F9" s="24"/>
      <c r="G9" s="24"/>
      <c r="H9" s="24"/>
      <c r="I9" s="24"/>
      <c r="J9" s="24"/>
      <c r="K9" s="24"/>
      <c r="L9" s="24"/>
      <c r="M9" s="24"/>
      <c r="N9" s="24"/>
      <c r="O9" s="24"/>
      <c r="P9" s="24"/>
      <c r="Q9" s="24"/>
      <c r="R9" s="24"/>
      <c r="S9" s="24"/>
      <c r="T9" s="24"/>
      <c r="U9" s="24"/>
      <c r="V9" s="24"/>
      <c r="W9" s="24"/>
      <c r="X9" s="24"/>
      <c r="Y9" s="24"/>
      <c r="Z9" s="24"/>
    </row>
    <row r="10" spans="1:29" x14ac:dyDescent="0.3">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9" x14ac:dyDescent="0.3">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9" x14ac:dyDescent="0.3">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9" x14ac:dyDescent="0.3">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9" x14ac:dyDescent="0.3">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9" x14ac:dyDescent="0.3">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9" x14ac:dyDescent="0.3">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x14ac:dyDescent="0.3">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x14ac:dyDescent="0.3">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3">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x14ac:dyDescent="0.3">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x14ac:dyDescent="0.3">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x14ac:dyDescent="0.3">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x14ac:dyDescent="0.3">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x14ac:dyDescent="0.3">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x14ac:dyDescent="0.3">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x14ac:dyDescent="0.3">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x14ac:dyDescent="0.3">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3">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x14ac:dyDescent="0.3">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1" spans="1:26" x14ac:dyDescent="0.3">
      <c r="A31" s="22" t="s">
        <v>10</v>
      </c>
      <c r="B31" s="22"/>
      <c r="C31" s="22"/>
      <c r="D31" s="22"/>
    </row>
    <row r="32" spans="1:26" x14ac:dyDescent="0.3">
      <c r="B32" s="23"/>
      <c r="C32" s="23"/>
      <c r="D32" s="21"/>
      <c r="E32" s="21"/>
      <c r="F32" s="21"/>
      <c r="G32" s="21"/>
      <c r="H32" s="21"/>
      <c r="I32" s="21"/>
      <c r="J32" s="21"/>
      <c r="K32" s="21"/>
      <c r="L32" s="21"/>
      <c r="M32" s="21"/>
      <c r="N32" s="21"/>
      <c r="O32" s="21"/>
      <c r="P32" s="21"/>
      <c r="Q32" s="21"/>
      <c r="R32" s="21"/>
      <c r="S32" s="21"/>
      <c r="T32" s="21"/>
      <c r="U32" s="21"/>
      <c r="V32" s="21"/>
      <c r="W32" s="21"/>
      <c r="X32" s="21"/>
      <c r="Y32" s="21"/>
      <c r="Z32" s="21"/>
    </row>
    <row r="33" spans="2:26" x14ac:dyDescent="0.3">
      <c r="B33" s="20"/>
      <c r="C33" s="20"/>
      <c r="D33" s="21"/>
      <c r="E33" s="21"/>
      <c r="F33" s="21"/>
      <c r="G33" s="21"/>
      <c r="H33" s="21"/>
      <c r="I33" s="21"/>
      <c r="J33" s="21"/>
      <c r="K33" s="21"/>
      <c r="L33" s="21"/>
      <c r="M33" s="21"/>
      <c r="N33" s="21"/>
      <c r="O33" s="21"/>
      <c r="P33" s="21"/>
      <c r="Q33" s="21"/>
      <c r="R33" s="21"/>
      <c r="S33" s="21"/>
      <c r="T33" s="21"/>
      <c r="U33" s="21"/>
      <c r="V33" s="21"/>
      <c r="W33" s="21"/>
      <c r="X33" s="21"/>
      <c r="Y33" s="21"/>
      <c r="Z33" s="21"/>
    </row>
    <row r="40" spans="2:26" x14ac:dyDescent="0.3">
      <c r="C40" s="15"/>
    </row>
    <row r="41" spans="2:26" x14ac:dyDescent="0.3">
      <c r="B41" s="15"/>
      <c r="C41" s="15"/>
    </row>
  </sheetData>
  <sheetProtection selectLockedCells="1"/>
  <mergeCells count="8">
    <mergeCell ref="B1:AC1"/>
    <mergeCell ref="B33:C33"/>
    <mergeCell ref="D33:Z33"/>
    <mergeCell ref="A31:D31"/>
    <mergeCell ref="A3:E3"/>
    <mergeCell ref="B32:C32"/>
    <mergeCell ref="B4:Z29"/>
    <mergeCell ref="D32:Z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6"/>
  <sheetViews>
    <sheetView workbookViewId="0"/>
  </sheetViews>
  <sheetFormatPr defaultRowHeight="14.5" x14ac:dyDescent="0.35"/>
  <cols>
    <col min="2" max="2" width="16.1796875" bestFit="1" customWidth="1"/>
    <col min="5" max="5" width="13.7265625" bestFit="1" customWidth="1"/>
    <col min="6" max="6" width="22.81640625" bestFit="1" customWidth="1"/>
  </cols>
  <sheetData>
    <row r="1" spans="1:6" x14ac:dyDescent="0.35">
      <c r="A1" s="2"/>
      <c r="B1" s="2"/>
      <c r="C1" s="2" t="s">
        <v>16</v>
      </c>
      <c r="D1" s="2" t="s">
        <v>166</v>
      </c>
      <c r="E1" s="2" t="s">
        <v>121</v>
      </c>
      <c r="F1" t="s">
        <v>154</v>
      </c>
    </row>
    <row r="2" spans="1:6" x14ac:dyDescent="0.35">
      <c r="A2" s="1"/>
      <c r="B2" s="2"/>
      <c r="C2" s="4">
        <v>2020</v>
      </c>
      <c r="D2" s="4">
        <v>2</v>
      </c>
      <c r="E2" t="s">
        <v>17</v>
      </c>
      <c r="F2" t="s">
        <v>156</v>
      </c>
    </row>
    <row r="3" spans="1:6" x14ac:dyDescent="0.35">
      <c r="A3" s="1"/>
      <c r="C3" s="4">
        <v>2021</v>
      </c>
      <c r="D3" s="4">
        <f>D2+1</f>
        <v>3</v>
      </c>
      <c r="E3" t="s">
        <v>18</v>
      </c>
      <c r="F3" t="s">
        <v>155</v>
      </c>
    </row>
    <row r="4" spans="1:6" x14ac:dyDescent="0.35">
      <c r="A4" s="1"/>
      <c r="C4" s="4">
        <v>2022</v>
      </c>
      <c r="D4" s="4">
        <f t="shared" ref="D4:D12" si="0">D3+1</f>
        <v>4</v>
      </c>
      <c r="E4" t="s">
        <v>19</v>
      </c>
      <c r="F4" t="s">
        <v>157</v>
      </c>
    </row>
    <row r="5" spans="1:6" x14ac:dyDescent="0.35">
      <c r="A5" s="1"/>
      <c r="C5" s="4">
        <v>2023</v>
      </c>
      <c r="D5" s="4">
        <f t="shared" si="0"/>
        <v>5</v>
      </c>
      <c r="E5" t="s">
        <v>20</v>
      </c>
    </row>
    <row r="6" spans="1:6" x14ac:dyDescent="0.35">
      <c r="A6" s="1"/>
      <c r="C6" s="4">
        <v>2024</v>
      </c>
      <c r="D6" s="4">
        <f t="shared" si="0"/>
        <v>6</v>
      </c>
      <c r="E6" t="s">
        <v>21</v>
      </c>
    </row>
    <row r="7" spans="1:6" x14ac:dyDescent="0.35">
      <c r="A7" s="1"/>
      <c r="C7" s="4">
        <v>2025</v>
      </c>
      <c r="D7" s="4">
        <f t="shared" si="0"/>
        <v>7</v>
      </c>
      <c r="E7" t="s">
        <v>22</v>
      </c>
    </row>
    <row r="8" spans="1:6" x14ac:dyDescent="0.35">
      <c r="C8" s="4">
        <v>2026</v>
      </c>
      <c r="D8" s="4">
        <f t="shared" si="0"/>
        <v>8</v>
      </c>
      <c r="E8" t="s">
        <v>23</v>
      </c>
    </row>
    <row r="9" spans="1:6" x14ac:dyDescent="0.35">
      <c r="C9" s="4">
        <v>2027</v>
      </c>
      <c r="D9" s="4">
        <f t="shared" si="0"/>
        <v>9</v>
      </c>
      <c r="E9" t="s">
        <v>24</v>
      </c>
    </row>
    <row r="10" spans="1:6" x14ac:dyDescent="0.35">
      <c r="C10" s="4">
        <v>2028</v>
      </c>
      <c r="D10" s="4">
        <f t="shared" si="0"/>
        <v>10</v>
      </c>
      <c r="E10" t="s">
        <v>25</v>
      </c>
    </row>
    <row r="11" spans="1:6" x14ac:dyDescent="0.35">
      <c r="C11" s="4">
        <v>2029</v>
      </c>
      <c r="D11" s="4">
        <f t="shared" si="0"/>
        <v>11</v>
      </c>
      <c r="E11" t="s">
        <v>26</v>
      </c>
    </row>
    <row r="12" spans="1:6" x14ac:dyDescent="0.35">
      <c r="C12" s="4">
        <v>2030</v>
      </c>
      <c r="D12" s="4">
        <f t="shared" si="0"/>
        <v>12</v>
      </c>
      <c r="E12" t="s">
        <v>27</v>
      </c>
    </row>
    <row r="13" spans="1:6" x14ac:dyDescent="0.35">
      <c r="E13" t="s">
        <v>28</v>
      </c>
    </row>
    <row r="14" spans="1:6" x14ac:dyDescent="0.35">
      <c r="E14" t="s">
        <v>29</v>
      </c>
    </row>
    <row r="15" spans="1:6" x14ac:dyDescent="0.35">
      <c r="E15" t="s">
        <v>30</v>
      </c>
    </row>
    <row r="16" spans="1:6" x14ac:dyDescent="0.35">
      <c r="E16" t="s">
        <v>31</v>
      </c>
    </row>
    <row r="17" spans="1:5" x14ac:dyDescent="0.35">
      <c r="E17" t="s">
        <v>123</v>
      </c>
    </row>
    <row r="18" spans="1:5" x14ac:dyDescent="0.35">
      <c r="E18" t="s">
        <v>32</v>
      </c>
    </row>
    <row r="19" spans="1:5" x14ac:dyDescent="0.35">
      <c r="E19" t="s">
        <v>33</v>
      </c>
    </row>
    <row r="20" spans="1:5" x14ac:dyDescent="0.35">
      <c r="A20" t="s">
        <v>2</v>
      </c>
      <c r="E20" t="s">
        <v>34</v>
      </c>
    </row>
    <row r="21" spans="1:5" x14ac:dyDescent="0.35">
      <c r="A21" t="s">
        <v>3</v>
      </c>
      <c r="E21" t="s">
        <v>35</v>
      </c>
    </row>
    <row r="22" spans="1:5" x14ac:dyDescent="0.35">
      <c r="A22" t="s">
        <v>4</v>
      </c>
      <c r="E22" t="s">
        <v>36</v>
      </c>
    </row>
    <row r="23" spans="1:5" x14ac:dyDescent="0.35">
      <c r="E23" t="s">
        <v>37</v>
      </c>
    </row>
    <row r="24" spans="1:5" x14ac:dyDescent="0.35">
      <c r="A24" t="s">
        <v>13</v>
      </c>
      <c r="E24" t="s">
        <v>38</v>
      </c>
    </row>
    <row r="25" spans="1:5" x14ac:dyDescent="0.35">
      <c r="A25" t="s">
        <v>15</v>
      </c>
      <c r="E25" t="s">
        <v>39</v>
      </c>
    </row>
    <row r="26" spans="1:5" x14ac:dyDescent="0.35">
      <c r="A26" t="s">
        <v>14</v>
      </c>
      <c r="E26" t="s">
        <v>40</v>
      </c>
    </row>
    <row r="27" spans="1:5" x14ac:dyDescent="0.35">
      <c r="A27" t="s">
        <v>122</v>
      </c>
      <c r="E27" t="s">
        <v>41</v>
      </c>
    </row>
    <row r="28" spans="1:5" x14ac:dyDescent="0.35">
      <c r="E28" t="s">
        <v>42</v>
      </c>
    </row>
    <row r="29" spans="1:5" x14ac:dyDescent="0.35">
      <c r="E29" t="s">
        <v>43</v>
      </c>
    </row>
    <row r="30" spans="1:5" x14ac:dyDescent="0.35">
      <c r="E30" t="s">
        <v>44</v>
      </c>
    </row>
    <row r="31" spans="1:5" x14ac:dyDescent="0.35">
      <c r="E31" t="s">
        <v>45</v>
      </c>
    </row>
    <row r="32" spans="1:5" x14ac:dyDescent="0.35">
      <c r="E32" t="s">
        <v>46</v>
      </c>
    </row>
    <row r="33" spans="5:5" x14ac:dyDescent="0.35">
      <c r="E33" t="s">
        <v>47</v>
      </c>
    </row>
    <row r="34" spans="5:5" x14ac:dyDescent="0.35">
      <c r="E34" t="s">
        <v>48</v>
      </c>
    </row>
    <row r="35" spans="5:5" x14ac:dyDescent="0.35">
      <c r="E35" t="s">
        <v>49</v>
      </c>
    </row>
    <row r="36" spans="5:5" x14ac:dyDescent="0.35">
      <c r="E36" t="s">
        <v>50</v>
      </c>
    </row>
    <row r="37" spans="5:5" x14ac:dyDescent="0.35">
      <c r="E37" t="s">
        <v>51</v>
      </c>
    </row>
    <row r="38" spans="5:5" x14ac:dyDescent="0.35">
      <c r="E38" t="s">
        <v>52</v>
      </c>
    </row>
    <row r="39" spans="5:5" x14ac:dyDescent="0.35">
      <c r="E39" t="s">
        <v>53</v>
      </c>
    </row>
    <row r="40" spans="5:5" x14ac:dyDescent="0.35">
      <c r="E40" t="s">
        <v>54</v>
      </c>
    </row>
    <row r="41" spans="5:5" x14ac:dyDescent="0.35">
      <c r="E41" t="s">
        <v>55</v>
      </c>
    </row>
    <row r="42" spans="5:5" x14ac:dyDescent="0.35">
      <c r="E42" t="s">
        <v>56</v>
      </c>
    </row>
    <row r="43" spans="5:5" x14ac:dyDescent="0.35">
      <c r="E43" t="s">
        <v>57</v>
      </c>
    </row>
    <row r="44" spans="5:5" x14ac:dyDescent="0.35">
      <c r="E44" t="s">
        <v>58</v>
      </c>
    </row>
    <row r="45" spans="5:5" x14ac:dyDescent="0.35">
      <c r="E45" t="s">
        <v>59</v>
      </c>
    </row>
    <row r="46" spans="5:5" x14ac:dyDescent="0.35">
      <c r="E46" t="s">
        <v>60</v>
      </c>
    </row>
    <row r="47" spans="5:5" x14ac:dyDescent="0.35">
      <c r="E47" t="s">
        <v>61</v>
      </c>
    </row>
    <row r="48" spans="5:5" x14ac:dyDescent="0.35">
      <c r="E48" t="s">
        <v>62</v>
      </c>
    </row>
    <row r="49" spans="5:5" x14ac:dyDescent="0.35">
      <c r="E49" t="s">
        <v>63</v>
      </c>
    </row>
    <row r="50" spans="5:5" x14ac:dyDescent="0.35">
      <c r="E50" t="s">
        <v>64</v>
      </c>
    </row>
    <row r="51" spans="5:5" x14ac:dyDescent="0.35">
      <c r="E51" t="s">
        <v>65</v>
      </c>
    </row>
    <row r="52" spans="5:5" x14ac:dyDescent="0.35">
      <c r="E52" t="s">
        <v>66</v>
      </c>
    </row>
    <row r="53" spans="5:5" x14ac:dyDescent="0.35">
      <c r="E53" t="s">
        <v>67</v>
      </c>
    </row>
    <row r="54" spans="5:5" x14ac:dyDescent="0.35">
      <c r="E54" t="s">
        <v>68</v>
      </c>
    </row>
    <row r="55" spans="5:5" x14ac:dyDescent="0.35">
      <c r="E55" t="s">
        <v>69</v>
      </c>
    </row>
    <row r="56" spans="5:5" x14ac:dyDescent="0.35">
      <c r="E56" t="s">
        <v>70</v>
      </c>
    </row>
    <row r="57" spans="5:5" x14ac:dyDescent="0.35">
      <c r="E57" t="s">
        <v>71</v>
      </c>
    </row>
    <row r="58" spans="5:5" x14ac:dyDescent="0.35">
      <c r="E58" t="s">
        <v>72</v>
      </c>
    </row>
    <row r="59" spans="5:5" x14ac:dyDescent="0.35">
      <c r="E59" t="s">
        <v>73</v>
      </c>
    </row>
    <row r="60" spans="5:5" x14ac:dyDescent="0.35">
      <c r="E60" t="s">
        <v>74</v>
      </c>
    </row>
    <row r="61" spans="5:5" x14ac:dyDescent="0.35">
      <c r="E61" t="s">
        <v>75</v>
      </c>
    </row>
    <row r="62" spans="5:5" x14ac:dyDescent="0.35">
      <c r="E62" t="s">
        <v>76</v>
      </c>
    </row>
    <row r="63" spans="5:5" x14ac:dyDescent="0.35">
      <c r="E63" t="s">
        <v>77</v>
      </c>
    </row>
    <row r="64" spans="5:5" x14ac:dyDescent="0.35">
      <c r="E64" t="s">
        <v>78</v>
      </c>
    </row>
    <row r="65" spans="5:5" x14ac:dyDescent="0.35">
      <c r="E65" t="s">
        <v>79</v>
      </c>
    </row>
    <row r="66" spans="5:5" x14ac:dyDescent="0.35">
      <c r="E66" t="s">
        <v>80</v>
      </c>
    </row>
    <row r="67" spans="5:5" x14ac:dyDescent="0.35">
      <c r="E67" t="s">
        <v>81</v>
      </c>
    </row>
    <row r="68" spans="5:5" x14ac:dyDescent="0.35">
      <c r="E68" t="s">
        <v>82</v>
      </c>
    </row>
    <row r="69" spans="5:5" x14ac:dyDescent="0.35">
      <c r="E69" t="s">
        <v>83</v>
      </c>
    </row>
    <row r="70" spans="5:5" x14ac:dyDescent="0.35">
      <c r="E70" t="s">
        <v>84</v>
      </c>
    </row>
    <row r="71" spans="5:5" x14ac:dyDescent="0.35">
      <c r="E71" t="s">
        <v>85</v>
      </c>
    </row>
    <row r="72" spans="5:5" x14ac:dyDescent="0.35">
      <c r="E72" t="s">
        <v>86</v>
      </c>
    </row>
    <row r="73" spans="5:5" x14ac:dyDescent="0.35">
      <c r="E73" t="s">
        <v>87</v>
      </c>
    </row>
    <row r="74" spans="5:5" x14ac:dyDescent="0.35">
      <c r="E74" t="s">
        <v>88</v>
      </c>
    </row>
    <row r="75" spans="5:5" x14ac:dyDescent="0.35">
      <c r="E75" t="s">
        <v>89</v>
      </c>
    </row>
    <row r="76" spans="5:5" x14ac:dyDescent="0.35">
      <c r="E76" t="s">
        <v>90</v>
      </c>
    </row>
    <row r="77" spans="5:5" x14ac:dyDescent="0.35">
      <c r="E77" t="s">
        <v>91</v>
      </c>
    </row>
    <row r="78" spans="5:5" x14ac:dyDescent="0.35">
      <c r="E78" t="s">
        <v>92</v>
      </c>
    </row>
    <row r="79" spans="5:5" x14ac:dyDescent="0.35">
      <c r="E79" t="s">
        <v>93</v>
      </c>
    </row>
    <row r="80" spans="5:5" x14ac:dyDescent="0.35">
      <c r="E80" t="s">
        <v>94</v>
      </c>
    </row>
    <row r="81" spans="5:5" x14ac:dyDescent="0.35">
      <c r="E81" t="s">
        <v>95</v>
      </c>
    </row>
    <row r="82" spans="5:5" x14ac:dyDescent="0.35">
      <c r="E82" t="s">
        <v>96</v>
      </c>
    </row>
    <row r="83" spans="5:5" x14ac:dyDescent="0.35">
      <c r="E83" t="s">
        <v>97</v>
      </c>
    </row>
    <row r="84" spans="5:5" x14ac:dyDescent="0.35">
      <c r="E84" t="s">
        <v>98</v>
      </c>
    </row>
    <row r="85" spans="5:5" x14ac:dyDescent="0.35">
      <c r="E85" t="s">
        <v>99</v>
      </c>
    </row>
    <row r="86" spans="5:5" x14ac:dyDescent="0.35">
      <c r="E86" t="s">
        <v>100</v>
      </c>
    </row>
    <row r="87" spans="5:5" x14ac:dyDescent="0.35">
      <c r="E87" t="s">
        <v>101</v>
      </c>
    </row>
    <row r="88" spans="5:5" x14ac:dyDescent="0.35">
      <c r="E88" t="s">
        <v>102</v>
      </c>
    </row>
    <row r="89" spans="5:5" x14ac:dyDescent="0.35">
      <c r="E89" t="s">
        <v>103</v>
      </c>
    </row>
    <row r="90" spans="5:5" x14ac:dyDescent="0.35">
      <c r="E90" t="s">
        <v>104</v>
      </c>
    </row>
    <row r="91" spans="5:5" x14ac:dyDescent="0.35">
      <c r="E91" t="s">
        <v>105</v>
      </c>
    </row>
    <row r="92" spans="5:5" x14ac:dyDescent="0.35">
      <c r="E92" t="s">
        <v>106</v>
      </c>
    </row>
    <row r="93" spans="5:5" x14ac:dyDescent="0.35">
      <c r="E93" t="s">
        <v>107</v>
      </c>
    </row>
    <row r="94" spans="5:5" x14ac:dyDescent="0.35">
      <c r="E94" t="s">
        <v>108</v>
      </c>
    </row>
    <row r="95" spans="5:5" x14ac:dyDescent="0.35">
      <c r="E95" t="s">
        <v>109</v>
      </c>
    </row>
    <row r="96" spans="5:5" x14ac:dyDescent="0.35">
      <c r="E96" t="s">
        <v>110</v>
      </c>
    </row>
    <row r="97" spans="5:5" x14ac:dyDescent="0.35">
      <c r="E97" t="s">
        <v>111</v>
      </c>
    </row>
    <row r="98" spans="5:5" x14ac:dyDescent="0.35">
      <c r="E98" t="s">
        <v>112</v>
      </c>
    </row>
    <row r="99" spans="5:5" x14ac:dyDescent="0.35">
      <c r="E99" t="s">
        <v>113</v>
      </c>
    </row>
    <row r="100" spans="5:5" x14ac:dyDescent="0.35">
      <c r="E100" t="s">
        <v>114</v>
      </c>
    </row>
    <row r="101" spans="5:5" x14ac:dyDescent="0.35">
      <c r="E101" t="s">
        <v>115</v>
      </c>
    </row>
    <row r="102" spans="5:5" x14ac:dyDescent="0.35">
      <c r="E102" t="s">
        <v>116</v>
      </c>
    </row>
    <row r="103" spans="5:5" x14ac:dyDescent="0.35">
      <c r="E103" t="s">
        <v>117</v>
      </c>
    </row>
    <row r="104" spans="5:5" x14ac:dyDescent="0.35">
      <c r="E104" t="s">
        <v>118</v>
      </c>
    </row>
    <row r="105" spans="5:5" x14ac:dyDescent="0.35">
      <c r="E105" t="s">
        <v>119</v>
      </c>
    </row>
    <row r="106" spans="5:5" x14ac:dyDescent="0.35">
      <c r="E106" t="s">
        <v>120</v>
      </c>
    </row>
  </sheetData>
  <sortState xmlns:xlrd2="http://schemas.microsoft.com/office/spreadsheetml/2017/richdata2" ref="E2:E106">
    <sortCondition ref="E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5B9E-DC6A-47E0-BCD5-DA95DF8F6CCD}">
  <sheetPr>
    <pageSetUpPr fitToPage="1"/>
  </sheetPr>
  <dimension ref="A1:AT90"/>
  <sheetViews>
    <sheetView workbookViewId="0">
      <selection activeCell="B6" sqref="B6:AC6"/>
    </sheetView>
  </sheetViews>
  <sheetFormatPr defaultColWidth="3.7265625" defaultRowHeight="14" x14ac:dyDescent="0.35"/>
  <cols>
    <col min="1" max="1" width="5.453125" style="3" customWidth="1"/>
    <col min="2" max="9" width="3.7265625" style="3"/>
    <col min="10" max="10" width="4.54296875" style="3" customWidth="1"/>
    <col min="11" max="11" width="29.26953125" style="3" customWidth="1"/>
    <col min="12" max="19" width="3.7265625" style="3"/>
    <col min="20" max="20" width="5.54296875" style="3" customWidth="1"/>
    <col min="21" max="27" width="3.7265625" style="3"/>
    <col min="28" max="28" width="2.54296875" style="3" customWidth="1"/>
    <col min="29" max="29" width="4.81640625" style="3" customWidth="1"/>
    <col min="30" max="30" width="10" style="3" bestFit="1" customWidth="1"/>
    <col min="31" max="31" width="4.7265625" style="3" customWidth="1"/>
    <col min="32" max="32" width="15.7265625" style="3" bestFit="1" customWidth="1"/>
    <col min="33" max="33" width="7.81640625" style="3" bestFit="1" customWidth="1"/>
    <col min="34" max="34" width="3.7265625" style="3"/>
    <col min="35" max="35" width="5.54296875" style="3" bestFit="1" customWidth="1"/>
    <col min="36" max="37" width="3.7265625" style="3"/>
    <col min="38" max="38" width="7.81640625" style="3" bestFit="1" customWidth="1"/>
    <col min="39" max="16384" width="3.7265625" style="3"/>
  </cols>
  <sheetData>
    <row r="1" spans="1:46" ht="15" customHeight="1" x14ac:dyDescent="0.35">
      <c r="A1" s="82"/>
      <c r="B1" s="68" t="s">
        <v>1</v>
      </c>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pans="1:46" s="5" customFormat="1" ht="20.149999999999999" customHeight="1" x14ac:dyDescent="0.35">
      <c r="A2" s="82"/>
      <c r="B2" s="19" t="s">
        <v>205</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46" s="5" customFormat="1" ht="9" customHeight="1" x14ac:dyDescent="0.35">
      <c r="A3" s="8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46" ht="22" customHeight="1" x14ac:dyDescent="0.35">
      <c r="A4" s="82"/>
      <c r="B4" s="70" t="s">
        <v>126</v>
      </c>
      <c r="C4" s="71"/>
      <c r="D4" s="71"/>
      <c r="E4" s="71"/>
      <c r="F4" s="71"/>
      <c r="G4" s="71"/>
      <c r="H4" s="72"/>
      <c r="I4" s="73">
        <v>2025</v>
      </c>
      <c r="J4" s="74"/>
      <c r="K4" s="75"/>
      <c r="L4" s="76">
        <f>VLOOKUP(I4,Lists!C2:D12,2)</f>
        <v>7</v>
      </c>
      <c r="M4" s="77"/>
      <c r="N4" s="77"/>
      <c r="O4" s="77"/>
      <c r="P4" s="77"/>
      <c r="Q4" s="77"/>
      <c r="R4" s="77"/>
      <c r="S4" s="77"/>
      <c r="T4" s="77"/>
      <c r="U4" s="77"/>
      <c r="V4" s="77"/>
      <c r="W4" s="77"/>
      <c r="X4" s="77"/>
      <c r="Y4" s="77"/>
      <c r="Z4" s="77"/>
      <c r="AA4" s="77"/>
      <c r="AB4" s="77"/>
      <c r="AC4" s="77"/>
    </row>
    <row r="5" spans="1:46" ht="22" customHeight="1" x14ac:dyDescent="0.35">
      <c r="A5" s="82"/>
      <c r="B5" s="70" t="s">
        <v>127</v>
      </c>
      <c r="C5" s="71"/>
      <c r="D5" s="71"/>
      <c r="E5" s="71"/>
      <c r="F5" s="71"/>
      <c r="G5" s="71"/>
      <c r="H5" s="72"/>
      <c r="I5" s="78">
        <v>45092</v>
      </c>
      <c r="J5" s="79"/>
      <c r="K5" s="80"/>
      <c r="L5" s="14"/>
      <c r="M5" s="14"/>
      <c r="N5" s="81" t="s">
        <v>206</v>
      </c>
      <c r="O5" s="81"/>
      <c r="P5" s="81"/>
      <c r="Q5" s="81"/>
      <c r="R5" s="81"/>
      <c r="S5" s="81"/>
      <c r="T5" s="81"/>
      <c r="U5" s="81"/>
      <c r="V5" s="81"/>
      <c r="W5" s="81"/>
      <c r="X5" s="81"/>
      <c r="Y5" s="81"/>
      <c r="Z5" s="81"/>
      <c r="AA5" s="81"/>
      <c r="AB5" s="81"/>
      <c r="AC5" s="81"/>
      <c r="AD5" s="8"/>
      <c r="AE5" s="8"/>
      <c r="AF5" s="8"/>
      <c r="AG5" s="8"/>
      <c r="AH5" s="8"/>
      <c r="AI5" s="8"/>
      <c r="AJ5" s="8"/>
      <c r="AK5" s="8"/>
      <c r="AL5" s="8"/>
      <c r="AM5" s="8"/>
      <c r="AN5" s="8"/>
      <c r="AO5" s="8"/>
      <c r="AP5" s="8"/>
      <c r="AQ5" s="8"/>
      <c r="AR5" s="8"/>
      <c r="AS5" s="8"/>
      <c r="AT5" s="8"/>
    </row>
    <row r="6" spans="1:46" ht="9" customHeight="1" x14ac:dyDescent="0.35">
      <c r="A6" s="82"/>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9"/>
      <c r="AE6" s="8"/>
      <c r="AF6" s="8"/>
      <c r="AG6" s="8"/>
      <c r="AH6" s="8"/>
      <c r="AI6" s="8"/>
      <c r="AJ6" s="8"/>
      <c r="AK6" s="8"/>
      <c r="AL6" s="8"/>
      <c r="AM6" s="8"/>
      <c r="AN6" s="8"/>
      <c r="AO6" s="8"/>
      <c r="AP6" s="8"/>
      <c r="AQ6" s="8"/>
      <c r="AR6" s="8"/>
      <c r="AS6" s="8"/>
      <c r="AT6" s="8"/>
    </row>
    <row r="7" spans="1:46" ht="15" customHeight="1" x14ac:dyDescent="0.35">
      <c r="A7" s="82"/>
      <c r="B7" s="62" t="s">
        <v>203</v>
      </c>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46" ht="22" customHeight="1" x14ac:dyDescent="0.35">
      <c r="A8" s="82"/>
      <c r="B8" s="58" t="s">
        <v>160</v>
      </c>
      <c r="C8" s="58"/>
      <c r="D8" s="58"/>
      <c r="E8" s="58"/>
      <c r="F8" s="58"/>
      <c r="G8" s="58"/>
      <c r="H8" s="58"/>
      <c r="I8" s="58"/>
      <c r="J8" s="58"/>
      <c r="K8" s="58"/>
      <c r="L8" s="57" t="s">
        <v>181</v>
      </c>
      <c r="M8" s="57"/>
      <c r="N8" s="57"/>
      <c r="O8" s="57"/>
      <c r="P8" s="57"/>
      <c r="Q8" s="57"/>
      <c r="R8" s="57"/>
      <c r="S8" s="57"/>
      <c r="T8" s="57"/>
      <c r="U8" s="57"/>
      <c r="V8" s="57"/>
      <c r="W8" s="57"/>
      <c r="X8" s="57"/>
      <c r="Y8" s="57"/>
      <c r="Z8" s="57"/>
      <c r="AA8" s="57"/>
      <c r="AB8" s="57"/>
      <c r="AC8" s="57"/>
    </row>
    <row r="9" spans="1:46" ht="22" customHeight="1" x14ac:dyDescent="0.35">
      <c r="A9" s="82"/>
      <c r="B9" s="58" t="s">
        <v>129</v>
      </c>
      <c r="C9" s="58"/>
      <c r="D9" s="58"/>
      <c r="E9" s="58"/>
      <c r="F9" s="58"/>
      <c r="G9" s="58"/>
      <c r="H9" s="58"/>
      <c r="I9" s="58"/>
      <c r="J9" s="58"/>
      <c r="K9" s="58"/>
      <c r="L9" s="57" t="s">
        <v>181</v>
      </c>
      <c r="M9" s="57"/>
      <c r="N9" s="57"/>
      <c r="O9" s="57"/>
      <c r="P9" s="57"/>
      <c r="Q9" s="57"/>
      <c r="R9" s="57"/>
      <c r="S9" s="57"/>
      <c r="T9" s="57"/>
      <c r="U9" s="57"/>
      <c r="V9" s="57"/>
      <c r="W9" s="57"/>
      <c r="X9" s="57"/>
      <c r="Y9" s="57"/>
      <c r="Z9" s="57"/>
      <c r="AA9" s="57"/>
      <c r="AB9" s="57"/>
      <c r="AC9" s="57"/>
    </row>
    <row r="10" spans="1:46" ht="14.25" customHeight="1" x14ac:dyDescent="0.35">
      <c r="A10" s="82"/>
      <c r="B10" s="64" t="s">
        <v>128</v>
      </c>
      <c r="C10" s="64"/>
      <c r="D10" s="64"/>
      <c r="E10" s="64"/>
      <c r="F10" s="64"/>
      <c r="G10" s="64"/>
      <c r="H10" s="64"/>
      <c r="I10" s="64"/>
      <c r="J10" s="64"/>
      <c r="K10" s="64"/>
      <c r="L10" s="57" t="s">
        <v>183</v>
      </c>
      <c r="M10" s="57"/>
      <c r="N10" s="57"/>
      <c r="O10" s="57"/>
      <c r="P10" s="57"/>
      <c r="Q10" s="57"/>
      <c r="R10" s="57"/>
      <c r="S10" s="57"/>
      <c r="T10" s="57"/>
      <c r="U10" s="57"/>
      <c r="V10" s="57"/>
      <c r="W10" s="57"/>
      <c r="X10" s="57"/>
      <c r="Y10" s="57"/>
      <c r="Z10" s="57"/>
      <c r="AA10" s="57"/>
      <c r="AB10" s="57"/>
      <c r="AC10" s="57"/>
    </row>
    <row r="11" spans="1:46" ht="14.25" customHeight="1" x14ac:dyDescent="0.35">
      <c r="A11" s="82"/>
      <c r="B11" s="65" t="s">
        <v>151</v>
      </c>
      <c r="C11" s="66"/>
      <c r="D11" s="66"/>
      <c r="E11" s="66"/>
      <c r="F11" s="66"/>
      <c r="G11" s="66"/>
      <c r="H11" s="66"/>
      <c r="I11" s="66"/>
      <c r="J11" s="66"/>
      <c r="K11" s="66"/>
      <c r="L11" s="57"/>
      <c r="M11" s="57"/>
      <c r="N11" s="57"/>
      <c r="O11" s="57"/>
      <c r="P11" s="57"/>
      <c r="Q11" s="57"/>
      <c r="R11" s="57"/>
      <c r="S11" s="57"/>
      <c r="T11" s="57"/>
      <c r="U11" s="57"/>
      <c r="V11" s="57"/>
      <c r="W11" s="57"/>
      <c r="X11" s="57"/>
      <c r="Y11" s="57"/>
      <c r="Z11" s="57"/>
      <c r="AA11" s="57"/>
      <c r="AB11" s="57"/>
      <c r="AC11" s="57"/>
    </row>
    <row r="12" spans="1:46" ht="22" customHeight="1" x14ac:dyDescent="0.35">
      <c r="A12" s="82"/>
      <c r="B12" s="60" t="s">
        <v>204</v>
      </c>
      <c r="C12" s="60"/>
      <c r="D12" s="60"/>
      <c r="E12" s="60"/>
      <c r="F12" s="60"/>
      <c r="G12" s="60"/>
      <c r="H12" s="60"/>
      <c r="I12" s="60"/>
      <c r="J12" s="60"/>
      <c r="K12" s="60"/>
      <c r="L12" s="57" t="s">
        <v>189</v>
      </c>
      <c r="M12" s="57"/>
      <c r="N12" s="57"/>
      <c r="O12" s="57"/>
      <c r="P12" s="57"/>
      <c r="Q12" s="57"/>
      <c r="R12" s="57"/>
      <c r="S12" s="57"/>
      <c r="T12" s="57"/>
      <c r="U12" s="57"/>
      <c r="V12" s="57"/>
      <c r="W12" s="57"/>
      <c r="X12" s="57"/>
      <c r="Y12" s="57"/>
      <c r="Z12" s="57"/>
      <c r="AA12" s="57"/>
      <c r="AB12" s="57"/>
      <c r="AC12" s="57"/>
    </row>
    <row r="13" spans="1:46" ht="22" customHeight="1" x14ac:dyDescent="0.35">
      <c r="A13" s="82"/>
      <c r="B13" s="60" t="s">
        <v>152</v>
      </c>
      <c r="C13" s="60"/>
      <c r="D13" s="60"/>
      <c r="E13" s="60"/>
      <c r="F13" s="60"/>
      <c r="G13" s="60"/>
      <c r="H13" s="60"/>
      <c r="I13" s="60"/>
      <c r="J13" s="60"/>
      <c r="K13" s="60"/>
      <c r="L13" s="57" t="s">
        <v>176</v>
      </c>
      <c r="M13" s="57"/>
      <c r="N13" s="57"/>
      <c r="O13" s="57"/>
      <c r="P13" s="57"/>
      <c r="Q13" s="57"/>
      <c r="R13" s="57"/>
      <c r="S13" s="57"/>
      <c r="T13" s="57"/>
      <c r="U13" s="57"/>
      <c r="V13" s="57"/>
      <c r="W13" s="57"/>
      <c r="X13" s="57"/>
      <c r="Y13" s="57"/>
      <c r="Z13" s="57"/>
      <c r="AA13" s="57"/>
      <c r="AB13" s="57"/>
      <c r="AC13" s="57"/>
    </row>
    <row r="14" spans="1:46" ht="22" customHeight="1" x14ac:dyDescent="0.35">
      <c r="A14" s="82"/>
      <c r="B14" s="60" t="s">
        <v>158</v>
      </c>
      <c r="C14" s="60"/>
      <c r="D14" s="60"/>
      <c r="E14" s="60"/>
      <c r="F14" s="60"/>
      <c r="G14" s="60"/>
      <c r="H14" s="60"/>
      <c r="I14" s="60"/>
      <c r="J14" s="60"/>
      <c r="K14" s="60"/>
      <c r="L14" s="61" t="s">
        <v>190</v>
      </c>
      <c r="M14" s="57"/>
      <c r="N14" s="57"/>
      <c r="O14" s="57"/>
      <c r="P14" s="57"/>
      <c r="Q14" s="57"/>
      <c r="R14" s="57"/>
      <c r="S14" s="57"/>
      <c r="T14" s="57"/>
      <c r="U14" s="57"/>
      <c r="V14" s="57"/>
      <c r="W14" s="57"/>
      <c r="X14" s="57"/>
      <c r="Y14" s="57"/>
      <c r="Z14" s="57"/>
      <c r="AA14" s="57"/>
      <c r="AB14" s="57"/>
      <c r="AC14" s="57"/>
    </row>
    <row r="15" spans="1:46" ht="9" customHeight="1" x14ac:dyDescent="0.35">
      <c r="A15" s="82"/>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row>
    <row r="16" spans="1:46" ht="15" customHeight="1" x14ac:dyDescent="0.35">
      <c r="A16" s="82"/>
      <c r="B16" s="62" t="s">
        <v>153</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ht="22" customHeight="1" x14ac:dyDescent="0.35">
      <c r="A17" s="82"/>
      <c r="B17" s="58" t="s">
        <v>161</v>
      </c>
      <c r="C17" s="58"/>
      <c r="D17" s="58"/>
      <c r="E17" s="58"/>
      <c r="F17" s="58"/>
      <c r="G17" s="58"/>
      <c r="H17" s="58"/>
      <c r="I17" s="58"/>
      <c r="J17" s="58"/>
      <c r="K17" s="58"/>
      <c r="L17" s="63">
        <v>12587532148</v>
      </c>
      <c r="M17" s="63"/>
      <c r="N17" s="63"/>
      <c r="O17" s="63"/>
      <c r="P17" s="63"/>
      <c r="Q17" s="63"/>
      <c r="R17" s="63"/>
      <c r="S17" s="63"/>
      <c r="T17" s="63"/>
      <c r="U17" s="63"/>
      <c r="V17" s="63"/>
      <c r="W17" s="63"/>
      <c r="X17" s="63"/>
      <c r="Y17" s="63"/>
      <c r="Z17" s="63"/>
      <c r="AA17" s="63"/>
      <c r="AB17" s="63"/>
      <c r="AC17" s="63"/>
    </row>
    <row r="18" spans="1:29" ht="22" customHeight="1" x14ac:dyDescent="0.35">
      <c r="A18" s="82"/>
      <c r="B18" s="58" t="s">
        <v>162</v>
      </c>
      <c r="C18" s="58"/>
      <c r="D18" s="58"/>
      <c r="E18" s="58"/>
      <c r="F18" s="58"/>
      <c r="G18" s="58"/>
      <c r="H18" s="58"/>
      <c r="I18" s="58"/>
      <c r="J18" s="58"/>
      <c r="K18" s="58"/>
      <c r="L18" s="57" t="s">
        <v>174</v>
      </c>
      <c r="M18" s="57"/>
      <c r="N18" s="57"/>
      <c r="O18" s="57"/>
      <c r="P18" s="57"/>
      <c r="Q18" s="57"/>
      <c r="R18" s="57"/>
      <c r="S18" s="57"/>
      <c r="T18" s="57"/>
      <c r="U18" s="57"/>
      <c r="V18" s="57"/>
      <c r="W18" s="57"/>
      <c r="X18" s="57"/>
      <c r="Y18" s="57"/>
      <c r="Z18" s="57"/>
      <c r="AA18" s="57"/>
      <c r="AB18" s="57"/>
      <c r="AC18" s="57"/>
    </row>
    <row r="19" spans="1:29" ht="22" customHeight="1" x14ac:dyDescent="0.35">
      <c r="A19" s="82"/>
      <c r="B19" s="58" t="s">
        <v>163</v>
      </c>
      <c r="C19" s="58"/>
      <c r="D19" s="58"/>
      <c r="E19" s="58"/>
      <c r="F19" s="58"/>
      <c r="G19" s="58"/>
      <c r="H19" s="58"/>
      <c r="I19" s="58"/>
      <c r="J19" s="58"/>
      <c r="K19" s="58"/>
      <c r="L19" s="57" t="s">
        <v>156</v>
      </c>
      <c r="M19" s="57"/>
      <c r="N19" s="57"/>
      <c r="O19" s="57"/>
      <c r="P19" s="57"/>
      <c r="Q19" s="57"/>
      <c r="R19" s="57"/>
      <c r="S19" s="57"/>
      <c r="T19" s="57"/>
      <c r="U19" s="57"/>
      <c r="V19" s="57"/>
      <c r="W19" s="57"/>
      <c r="X19" s="57"/>
      <c r="Y19" s="57"/>
      <c r="Z19" s="57"/>
      <c r="AA19" s="57"/>
      <c r="AB19" s="57"/>
      <c r="AC19" s="57"/>
    </row>
    <row r="20" spans="1:29" ht="22" customHeight="1" x14ac:dyDescent="0.35">
      <c r="A20" s="82"/>
      <c r="B20" s="58" t="s">
        <v>177</v>
      </c>
      <c r="C20" s="58"/>
      <c r="D20" s="58"/>
      <c r="E20" s="58"/>
      <c r="F20" s="58"/>
      <c r="G20" s="58"/>
      <c r="H20" s="58"/>
      <c r="I20" s="58"/>
      <c r="J20" s="58"/>
      <c r="K20" s="58"/>
      <c r="L20" s="57" t="s">
        <v>184</v>
      </c>
      <c r="M20" s="57"/>
      <c r="N20" s="57"/>
      <c r="O20" s="57"/>
      <c r="P20" s="57"/>
      <c r="Q20" s="57"/>
      <c r="R20" s="57"/>
      <c r="S20" s="57"/>
      <c r="T20" s="57"/>
      <c r="U20" s="57"/>
      <c r="V20" s="57"/>
      <c r="W20" s="57"/>
      <c r="X20" s="57"/>
      <c r="Y20" s="57"/>
      <c r="Z20" s="57"/>
      <c r="AA20" s="57"/>
      <c r="AB20" s="57"/>
      <c r="AC20" s="57"/>
    </row>
    <row r="21" spans="1:29" ht="22" customHeight="1" x14ac:dyDescent="0.35">
      <c r="A21" s="82"/>
      <c r="B21" s="58" t="s">
        <v>164</v>
      </c>
      <c r="C21" s="58"/>
      <c r="D21" s="58"/>
      <c r="E21" s="58"/>
      <c r="F21" s="58"/>
      <c r="G21" s="58"/>
      <c r="H21" s="58"/>
      <c r="I21" s="58"/>
      <c r="J21" s="58"/>
      <c r="K21" s="58"/>
      <c r="L21" s="57">
        <v>10</v>
      </c>
      <c r="M21" s="57"/>
      <c r="N21" s="57"/>
      <c r="O21" s="57"/>
      <c r="P21" s="57"/>
      <c r="Q21" s="57"/>
      <c r="R21" s="57"/>
      <c r="S21" s="57"/>
      <c r="T21" s="57"/>
      <c r="U21" s="57"/>
      <c r="V21" s="57"/>
      <c r="W21" s="57"/>
      <c r="X21" s="57"/>
      <c r="Y21" s="57"/>
      <c r="Z21" s="57"/>
      <c r="AA21" s="57"/>
      <c r="AB21" s="57"/>
      <c r="AC21" s="57"/>
    </row>
    <row r="22" spans="1:29" ht="25.5" customHeight="1" x14ac:dyDescent="0.35">
      <c r="A22" s="82"/>
      <c r="B22" s="56" t="s">
        <v>200</v>
      </c>
      <c r="C22" s="56"/>
      <c r="D22" s="56"/>
      <c r="E22" s="56"/>
      <c r="F22" s="56"/>
      <c r="G22" s="56"/>
      <c r="H22" s="56"/>
      <c r="I22" s="56"/>
      <c r="J22" s="56"/>
      <c r="K22" s="56"/>
      <c r="L22" s="59">
        <v>0.3</v>
      </c>
      <c r="M22" s="57"/>
      <c r="N22" s="57"/>
      <c r="O22" s="57"/>
      <c r="P22" s="57"/>
      <c r="Q22" s="57"/>
      <c r="R22" s="57"/>
      <c r="S22" s="57"/>
      <c r="T22" s="57"/>
      <c r="U22" s="57"/>
      <c r="V22" s="57"/>
      <c r="W22" s="57"/>
      <c r="X22" s="57"/>
      <c r="Y22" s="57"/>
      <c r="Z22" s="57"/>
      <c r="AA22" s="57"/>
      <c r="AB22" s="57"/>
      <c r="AC22" s="57"/>
    </row>
    <row r="23" spans="1:29" ht="22" customHeight="1" x14ac:dyDescent="0.35">
      <c r="A23" s="82"/>
      <c r="B23" s="56" t="s">
        <v>172</v>
      </c>
      <c r="C23" s="56"/>
      <c r="D23" s="56"/>
      <c r="E23" s="56"/>
      <c r="F23" s="56"/>
      <c r="G23" s="56"/>
      <c r="H23" s="56"/>
      <c r="I23" s="56"/>
      <c r="J23" s="56"/>
      <c r="K23" s="56"/>
      <c r="L23" s="57" t="s">
        <v>185</v>
      </c>
      <c r="M23" s="57"/>
      <c r="N23" s="57"/>
      <c r="O23" s="57"/>
      <c r="P23" s="57"/>
      <c r="Q23" s="57"/>
      <c r="R23" s="57"/>
      <c r="S23" s="57"/>
      <c r="T23" s="57"/>
      <c r="U23" s="57"/>
      <c r="V23" s="57"/>
      <c r="W23" s="57"/>
      <c r="X23" s="57"/>
      <c r="Y23" s="57"/>
      <c r="Z23" s="57"/>
      <c r="AA23" s="57"/>
      <c r="AB23" s="57"/>
      <c r="AC23" s="57"/>
    </row>
    <row r="24" spans="1:29" ht="22" customHeight="1" x14ac:dyDescent="0.35">
      <c r="A24" s="82"/>
      <c r="B24" s="56" t="s">
        <v>179</v>
      </c>
      <c r="C24" s="56"/>
      <c r="D24" s="56"/>
      <c r="E24" s="56"/>
      <c r="F24" s="56"/>
      <c r="G24" s="56"/>
      <c r="H24" s="56"/>
      <c r="I24" s="56"/>
      <c r="J24" s="56"/>
      <c r="K24" s="56"/>
      <c r="L24" s="57" t="s">
        <v>4</v>
      </c>
      <c r="M24" s="57"/>
      <c r="N24" s="57"/>
      <c r="O24" s="57"/>
      <c r="P24" s="57"/>
      <c r="Q24" s="57"/>
      <c r="R24" s="57"/>
      <c r="S24" s="57"/>
      <c r="T24" s="57"/>
      <c r="U24" s="57"/>
      <c r="V24" s="57"/>
      <c r="W24" s="57"/>
      <c r="X24" s="57"/>
      <c r="Y24" s="57"/>
      <c r="Z24" s="57"/>
      <c r="AA24" s="57"/>
      <c r="AB24" s="57"/>
      <c r="AC24" s="57"/>
    </row>
    <row r="25" spans="1:29" ht="28" customHeight="1" x14ac:dyDescent="0.35">
      <c r="A25" s="82"/>
      <c r="B25" s="56" t="s">
        <v>170</v>
      </c>
      <c r="C25" s="56"/>
      <c r="D25" s="56"/>
      <c r="E25" s="56"/>
      <c r="F25" s="56"/>
      <c r="G25" s="56"/>
      <c r="H25" s="56"/>
      <c r="I25" s="56"/>
      <c r="J25" s="56"/>
      <c r="K25" s="56"/>
      <c r="L25" s="57" t="s">
        <v>175</v>
      </c>
      <c r="M25" s="57"/>
      <c r="N25" s="57"/>
      <c r="O25" s="57"/>
      <c r="P25" s="57"/>
      <c r="Q25" s="57"/>
      <c r="R25" s="57"/>
      <c r="S25" s="57"/>
      <c r="T25" s="57"/>
      <c r="U25" s="57"/>
      <c r="V25" s="57"/>
      <c r="W25" s="57"/>
      <c r="X25" s="57"/>
      <c r="Y25" s="57"/>
      <c r="Z25" s="57"/>
      <c r="AA25" s="57"/>
      <c r="AB25" s="57"/>
      <c r="AC25" s="57"/>
    </row>
    <row r="26" spans="1:29" ht="9" customHeight="1" x14ac:dyDescent="0.35">
      <c r="A26" s="82"/>
      <c r="B26" s="25" t="s">
        <v>171</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ht="15" customHeight="1" x14ac:dyDescent="0.35">
      <c r="A27" s="82"/>
      <c r="B27" s="27" t="s">
        <v>178</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9"/>
    </row>
    <row r="28" spans="1:29" ht="22" customHeight="1" x14ac:dyDescent="0.35">
      <c r="A28" s="82"/>
      <c r="B28" s="83" t="s">
        <v>167</v>
      </c>
      <c r="C28" s="84"/>
      <c r="D28" s="84"/>
      <c r="E28" s="84"/>
      <c r="F28" s="84"/>
      <c r="G28" s="84"/>
      <c r="H28" s="84"/>
      <c r="I28" s="84"/>
      <c r="J28" s="84"/>
      <c r="K28" s="18" t="s">
        <v>3</v>
      </c>
      <c r="L28" s="83" t="s">
        <v>192</v>
      </c>
      <c r="M28" s="84"/>
      <c r="N28" s="84"/>
      <c r="O28" s="84"/>
      <c r="P28" s="84"/>
      <c r="Q28" s="84"/>
      <c r="R28" s="84"/>
      <c r="S28" s="84"/>
      <c r="T28" s="84"/>
      <c r="U28" s="85" t="s">
        <v>4</v>
      </c>
      <c r="V28" s="86"/>
      <c r="W28" s="86"/>
      <c r="X28" s="86"/>
      <c r="Y28" s="86"/>
      <c r="Z28" s="86"/>
      <c r="AA28" s="86"/>
      <c r="AB28" s="86"/>
      <c r="AC28" s="87"/>
    </row>
    <row r="29" spans="1:29" ht="22" customHeight="1" x14ac:dyDescent="0.35">
      <c r="A29" s="82"/>
      <c r="B29" s="83" t="s">
        <v>187</v>
      </c>
      <c r="C29" s="84"/>
      <c r="D29" s="84"/>
      <c r="E29" s="84"/>
      <c r="F29" s="84"/>
      <c r="G29" s="84"/>
      <c r="H29" s="84"/>
      <c r="I29" s="84"/>
      <c r="J29" s="84"/>
      <c r="K29" s="18" t="s">
        <v>3</v>
      </c>
      <c r="L29" s="83" t="s">
        <v>169</v>
      </c>
      <c r="M29" s="84"/>
      <c r="N29" s="84"/>
      <c r="O29" s="84"/>
      <c r="P29" s="84"/>
      <c r="Q29" s="84"/>
      <c r="R29" s="84"/>
      <c r="S29" s="84"/>
      <c r="T29" s="84"/>
      <c r="U29" s="85" t="s">
        <v>4</v>
      </c>
      <c r="V29" s="86"/>
      <c r="W29" s="86"/>
      <c r="X29" s="86"/>
      <c r="Y29" s="86"/>
      <c r="Z29" s="86"/>
      <c r="AA29" s="86"/>
      <c r="AB29" s="86"/>
      <c r="AC29" s="87"/>
    </row>
    <row r="30" spans="1:29" ht="25.5" customHeight="1" x14ac:dyDescent="0.35">
      <c r="A30" s="82"/>
      <c r="B30" s="83" t="s">
        <v>201</v>
      </c>
      <c r="C30" s="84"/>
      <c r="D30" s="84"/>
      <c r="E30" s="84"/>
      <c r="F30" s="84"/>
      <c r="G30" s="84"/>
      <c r="H30" s="84"/>
      <c r="I30" s="84"/>
      <c r="J30" s="84"/>
      <c r="K30" s="18" t="s">
        <v>4</v>
      </c>
      <c r="L30" s="83" t="s">
        <v>168</v>
      </c>
      <c r="M30" s="84"/>
      <c r="N30" s="84"/>
      <c r="O30" s="84"/>
      <c r="P30" s="84"/>
      <c r="Q30" s="84"/>
      <c r="R30" s="84"/>
      <c r="S30" s="84"/>
      <c r="T30" s="84"/>
      <c r="U30" s="85" t="s">
        <v>4</v>
      </c>
      <c r="V30" s="86"/>
      <c r="W30" s="86"/>
      <c r="X30" s="86"/>
      <c r="Y30" s="86"/>
      <c r="Z30" s="86"/>
      <c r="AA30" s="86"/>
      <c r="AB30" s="86"/>
      <c r="AC30" s="87"/>
    </row>
    <row r="31" spans="1:29" ht="9" customHeight="1" x14ac:dyDescent="0.35">
      <c r="A31" s="8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30"/>
    </row>
    <row r="32" spans="1:29" ht="15" customHeight="1" x14ac:dyDescent="0.35">
      <c r="A32" s="82"/>
      <c r="B32" s="27" t="s">
        <v>130</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9"/>
    </row>
    <row r="33" spans="1:31" ht="15" customHeight="1" x14ac:dyDescent="0.35">
      <c r="A33" s="82"/>
      <c r="B33" s="88" t="s">
        <v>186</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90"/>
    </row>
    <row r="34" spans="1:31" ht="25.5" customHeight="1" x14ac:dyDescent="0.35">
      <c r="A34" s="82"/>
      <c r="B34" s="9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3"/>
    </row>
    <row r="35" spans="1:31" ht="9" customHeight="1" x14ac:dyDescent="0.35">
      <c r="A35" s="82"/>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6"/>
    </row>
    <row r="36" spans="1:31" ht="15" customHeight="1" x14ac:dyDescent="0.35">
      <c r="A36" s="82"/>
      <c r="B36" s="27" t="s">
        <v>159</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9"/>
    </row>
    <row r="37" spans="1:31" ht="30" customHeight="1" x14ac:dyDescent="0.35">
      <c r="A37" s="82"/>
      <c r="B37" s="88" t="s">
        <v>202</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90"/>
    </row>
    <row r="38" spans="1:31" ht="30" customHeight="1" x14ac:dyDescent="0.35">
      <c r="A38" s="82"/>
      <c r="B38" s="97"/>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98"/>
    </row>
    <row r="39" spans="1:31" ht="30" customHeight="1" x14ac:dyDescent="0.35">
      <c r="A39" s="82"/>
      <c r="B39" s="9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98"/>
    </row>
    <row r="40" spans="1:31" ht="22.5" customHeight="1" x14ac:dyDescent="0.35">
      <c r="A40" s="82"/>
      <c r="B40" s="9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98"/>
    </row>
    <row r="41" spans="1:31" ht="268.5" customHeight="1" x14ac:dyDescent="0.35">
      <c r="A41" s="82"/>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3"/>
    </row>
    <row r="42" spans="1:31" ht="9" customHeight="1" x14ac:dyDescent="0.3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row r="43" spans="1:31" ht="15" customHeight="1" x14ac:dyDescent="0.35">
      <c r="A43" s="82"/>
      <c r="B43" s="99" t="s">
        <v>165</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row>
    <row r="44" spans="1:31" ht="15" customHeight="1" x14ac:dyDescent="0.35">
      <c r="A44" s="82"/>
      <c r="B44" s="27" t="s">
        <v>5</v>
      </c>
      <c r="C44" s="28"/>
      <c r="D44" s="28"/>
      <c r="E44" s="28"/>
      <c r="F44" s="28"/>
      <c r="G44" s="28"/>
      <c r="H44" s="28"/>
      <c r="I44" s="28"/>
      <c r="J44" s="28"/>
      <c r="K44" s="28"/>
      <c r="L44" s="28"/>
      <c r="M44" s="28"/>
      <c r="N44" s="28"/>
      <c r="O44" s="28"/>
      <c r="P44" s="28"/>
      <c r="Q44" s="28"/>
      <c r="R44" s="28"/>
      <c r="S44" s="28"/>
      <c r="T44" s="28"/>
      <c r="U44" s="28"/>
      <c r="V44" s="28"/>
      <c r="W44" s="28"/>
      <c r="X44" s="28"/>
      <c r="Y44" s="28"/>
      <c r="Z44" s="100"/>
      <c r="AA44" s="100"/>
      <c r="AB44" s="100"/>
      <c r="AC44" s="101"/>
      <c r="AD44" s="9"/>
      <c r="AE44" s="9"/>
    </row>
    <row r="45" spans="1:31" ht="15" customHeight="1" x14ac:dyDescent="0.35">
      <c r="A45" s="82"/>
      <c r="B45" s="102"/>
      <c r="C45" s="103"/>
      <c r="D45" s="103"/>
      <c r="E45" s="103"/>
      <c r="F45" s="103"/>
      <c r="G45" s="103"/>
      <c r="H45" s="103"/>
      <c r="I45" s="103"/>
      <c r="J45" s="104"/>
      <c r="K45" s="36" t="s">
        <v>6</v>
      </c>
      <c r="L45" s="37"/>
      <c r="M45" s="38"/>
      <c r="N45" s="36" t="s">
        <v>7</v>
      </c>
      <c r="O45" s="37"/>
      <c r="P45" s="37"/>
      <c r="Q45" s="37"/>
      <c r="R45" s="37"/>
      <c r="S45" s="37"/>
      <c r="T45" s="38"/>
      <c r="U45" s="39" t="s">
        <v>8</v>
      </c>
      <c r="V45" s="39"/>
      <c r="W45" s="39"/>
      <c r="X45" s="39"/>
      <c r="Y45" s="39"/>
      <c r="Z45" s="39"/>
      <c r="AA45" s="39"/>
      <c r="AB45" s="39"/>
      <c r="AC45" s="39"/>
    </row>
    <row r="46" spans="1:31" ht="22" customHeight="1" x14ac:dyDescent="0.35">
      <c r="A46" s="82"/>
      <c r="B46" s="40" t="s">
        <v>193</v>
      </c>
      <c r="C46" s="41"/>
      <c r="D46" s="41"/>
      <c r="E46" s="41"/>
      <c r="F46" s="41"/>
      <c r="G46" s="41"/>
      <c r="H46" s="41"/>
      <c r="I46" s="41"/>
      <c r="J46" s="42"/>
      <c r="K46" s="33">
        <v>100000</v>
      </c>
      <c r="L46" s="34"/>
      <c r="M46" s="35"/>
      <c r="N46" s="34"/>
      <c r="O46" s="34"/>
      <c r="P46" s="34"/>
      <c r="Q46" s="34"/>
      <c r="R46" s="34"/>
      <c r="S46" s="34"/>
      <c r="T46" s="35"/>
      <c r="U46" s="43">
        <f t="shared" ref="U46:U55" si="0">K46+N46</f>
        <v>100000</v>
      </c>
      <c r="V46" s="43"/>
      <c r="W46" s="43"/>
      <c r="X46" s="43"/>
      <c r="Y46" s="43"/>
      <c r="Z46" s="43"/>
      <c r="AA46" s="43"/>
      <c r="AB46" s="43"/>
      <c r="AC46" s="43"/>
    </row>
    <row r="47" spans="1:31" ht="22" customHeight="1" x14ac:dyDescent="0.35">
      <c r="A47" s="82"/>
      <c r="B47" s="70" t="s">
        <v>9</v>
      </c>
      <c r="C47" s="71"/>
      <c r="D47" s="71"/>
      <c r="E47" s="71"/>
      <c r="F47" s="71"/>
      <c r="G47" s="71"/>
      <c r="H47" s="71"/>
      <c r="I47" s="71"/>
      <c r="J47" s="72"/>
      <c r="K47" s="44">
        <f>SUM(K48,K49)</f>
        <v>1800000</v>
      </c>
      <c r="L47" s="45"/>
      <c r="M47" s="46"/>
      <c r="N47" s="44">
        <f>SUM(N48,N49)</f>
        <v>0</v>
      </c>
      <c r="O47" s="45"/>
      <c r="P47" s="45"/>
      <c r="Q47" s="45"/>
      <c r="R47" s="45"/>
      <c r="S47" s="45"/>
      <c r="T47" s="46"/>
      <c r="U47" s="43">
        <f t="shared" si="0"/>
        <v>1800000</v>
      </c>
      <c r="V47" s="43"/>
      <c r="W47" s="43"/>
      <c r="X47" s="43"/>
      <c r="Y47" s="43"/>
      <c r="Z47" s="43"/>
      <c r="AA47" s="43"/>
      <c r="AB47" s="43"/>
      <c r="AC47" s="43"/>
    </row>
    <row r="48" spans="1:31" ht="15" customHeight="1" x14ac:dyDescent="0.35">
      <c r="A48" s="82"/>
      <c r="B48" s="47"/>
      <c r="C48" s="40" t="s">
        <v>173</v>
      </c>
      <c r="D48" s="41"/>
      <c r="E48" s="41"/>
      <c r="F48" s="41"/>
      <c r="G48" s="41"/>
      <c r="H48" s="41"/>
      <c r="I48" s="41"/>
      <c r="J48" s="42"/>
      <c r="K48" s="33">
        <v>1500000</v>
      </c>
      <c r="L48" s="34"/>
      <c r="M48" s="35"/>
      <c r="N48" s="34"/>
      <c r="O48" s="34"/>
      <c r="P48" s="34"/>
      <c r="Q48" s="34"/>
      <c r="R48" s="34"/>
      <c r="S48" s="34"/>
      <c r="T48" s="35"/>
      <c r="U48" s="43">
        <f t="shared" si="0"/>
        <v>1500000</v>
      </c>
      <c r="V48" s="43"/>
      <c r="W48" s="43"/>
      <c r="X48" s="43"/>
      <c r="Y48" s="43"/>
      <c r="Z48" s="43"/>
      <c r="AA48" s="43"/>
      <c r="AB48" s="43"/>
      <c r="AC48" s="43"/>
    </row>
    <row r="49" spans="1:32" ht="15" customHeight="1" x14ac:dyDescent="0.35">
      <c r="A49" s="82"/>
      <c r="B49" s="48"/>
      <c r="C49" s="49" t="s">
        <v>0</v>
      </c>
      <c r="D49" s="50"/>
      <c r="E49" s="50"/>
      <c r="F49" s="50"/>
      <c r="G49" s="41"/>
      <c r="H49" s="41"/>
      <c r="I49" s="41"/>
      <c r="J49" s="42"/>
      <c r="K49" s="33">
        <v>300000</v>
      </c>
      <c r="L49" s="34"/>
      <c r="M49" s="35"/>
      <c r="N49" s="33"/>
      <c r="O49" s="34"/>
      <c r="P49" s="34"/>
      <c r="Q49" s="34"/>
      <c r="R49" s="34"/>
      <c r="S49" s="34"/>
      <c r="T49" s="35"/>
      <c r="U49" s="43">
        <f t="shared" si="0"/>
        <v>300000</v>
      </c>
      <c r="V49" s="43"/>
      <c r="W49" s="43"/>
      <c r="X49" s="43"/>
      <c r="Y49" s="43"/>
      <c r="Z49" s="43"/>
      <c r="AA49" s="43"/>
      <c r="AB49" s="43"/>
      <c r="AC49" s="43"/>
    </row>
    <row r="50" spans="1:32" ht="30" customHeight="1" x14ac:dyDescent="0.35">
      <c r="A50" s="82"/>
      <c r="B50" s="83" t="s">
        <v>194</v>
      </c>
      <c r="C50" s="84"/>
      <c r="D50" s="84"/>
      <c r="E50" s="84"/>
      <c r="F50" s="84"/>
      <c r="G50" s="84"/>
      <c r="H50" s="84"/>
      <c r="I50" s="84"/>
      <c r="J50" s="136"/>
      <c r="K50" s="44"/>
      <c r="L50" s="45"/>
      <c r="M50" s="46"/>
      <c r="N50" s="44">
        <f>SUM(N51,N52,N53)</f>
        <v>103000</v>
      </c>
      <c r="O50" s="45"/>
      <c r="P50" s="45"/>
      <c r="Q50" s="45"/>
      <c r="R50" s="45"/>
      <c r="S50" s="45"/>
      <c r="T50" s="46"/>
      <c r="U50" s="44">
        <f>K50+N50</f>
        <v>103000</v>
      </c>
      <c r="V50" s="45"/>
      <c r="W50" s="45"/>
      <c r="X50" s="45"/>
      <c r="Y50" s="45"/>
      <c r="Z50" s="45"/>
      <c r="AA50" s="45"/>
      <c r="AB50" s="45"/>
      <c r="AC50" s="46"/>
    </row>
    <row r="51" spans="1:32" ht="15" customHeight="1" x14ac:dyDescent="0.35">
      <c r="A51" s="82"/>
      <c r="B51" s="47"/>
      <c r="C51" s="49" t="s">
        <v>195</v>
      </c>
      <c r="D51" s="50"/>
      <c r="E51" s="50"/>
      <c r="F51" s="50"/>
      <c r="G51" s="41"/>
      <c r="H51" s="41"/>
      <c r="I51" s="41"/>
      <c r="J51" s="42"/>
      <c r="K51" s="44"/>
      <c r="L51" s="45"/>
      <c r="M51" s="46"/>
      <c r="N51" s="34">
        <v>35000</v>
      </c>
      <c r="O51" s="34"/>
      <c r="P51" s="34"/>
      <c r="Q51" s="34"/>
      <c r="R51" s="34"/>
      <c r="S51" s="34"/>
      <c r="T51" s="35"/>
      <c r="U51" s="44">
        <f t="shared" ref="U51:U53" si="1">K51+N51</f>
        <v>35000</v>
      </c>
      <c r="V51" s="45"/>
      <c r="W51" s="45"/>
      <c r="X51" s="45"/>
      <c r="Y51" s="45"/>
      <c r="Z51" s="45"/>
      <c r="AA51" s="45"/>
      <c r="AB51" s="45"/>
      <c r="AC51" s="46"/>
    </row>
    <row r="52" spans="1:32" ht="15" customHeight="1" x14ac:dyDescent="0.35">
      <c r="A52" s="82"/>
      <c r="B52" s="137"/>
      <c r="C52" s="49" t="s">
        <v>196</v>
      </c>
      <c r="D52" s="50"/>
      <c r="E52" s="50"/>
      <c r="F52" s="50"/>
      <c r="G52" s="41"/>
      <c r="H52" s="41"/>
      <c r="I52" s="41"/>
      <c r="J52" s="42"/>
      <c r="K52" s="44"/>
      <c r="L52" s="45"/>
      <c r="M52" s="46"/>
      <c r="N52" s="33">
        <v>58000</v>
      </c>
      <c r="O52" s="34"/>
      <c r="P52" s="34"/>
      <c r="Q52" s="34"/>
      <c r="R52" s="34"/>
      <c r="S52" s="34"/>
      <c r="T52" s="35"/>
      <c r="U52" s="44">
        <f t="shared" si="1"/>
        <v>58000</v>
      </c>
      <c r="V52" s="45"/>
      <c r="W52" s="45"/>
      <c r="X52" s="45"/>
      <c r="Y52" s="45"/>
      <c r="Z52" s="45"/>
      <c r="AA52" s="45"/>
      <c r="AB52" s="45"/>
      <c r="AC52" s="46"/>
    </row>
    <row r="53" spans="1:32" ht="15" customHeight="1" x14ac:dyDescent="0.35">
      <c r="A53" s="82"/>
      <c r="B53" s="48"/>
      <c r="C53" s="49" t="s">
        <v>197</v>
      </c>
      <c r="D53" s="50"/>
      <c r="E53" s="50"/>
      <c r="F53" s="50"/>
      <c r="G53" s="41"/>
      <c r="H53" s="41"/>
      <c r="I53" s="41"/>
      <c r="J53" s="42"/>
      <c r="K53" s="44"/>
      <c r="L53" s="45"/>
      <c r="M53" s="46"/>
      <c r="N53" s="33">
        <v>10000</v>
      </c>
      <c r="O53" s="34"/>
      <c r="P53" s="34"/>
      <c r="Q53" s="34"/>
      <c r="R53" s="34"/>
      <c r="S53" s="34"/>
      <c r="T53" s="35"/>
      <c r="U53" s="44">
        <f t="shared" si="1"/>
        <v>10000</v>
      </c>
      <c r="V53" s="45"/>
      <c r="W53" s="45"/>
      <c r="X53" s="45"/>
      <c r="Y53" s="45"/>
      <c r="Z53" s="45"/>
      <c r="AA53" s="45"/>
      <c r="AB53" s="45"/>
      <c r="AC53" s="46"/>
    </row>
    <row r="54" spans="1:32" ht="15" customHeight="1" thickBot="1" x14ac:dyDescent="0.4">
      <c r="A54" s="82"/>
      <c r="B54" s="105" t="s">
        <v>188</v>
      </c>
      <c r="C54" s="106"/>
      <c r="D54" s="106"/>
      <c r="E54" s="106"/>
      <c r="F54" s="106"/>
      <c r="G54" s="107">
        <v>4.4999999999999998E-2</v>
      </c>
      <c r="H54" s="107"/>
      <c r="I54" s="106" t="s">
        <v>199</v>
      </c>
      <c r="J54" s="119"/>
      <c r="K54" s="120">
        <f>ROUND(SUM(K46:M47)*(1+G54)^2-SUM(K46:M47),0)</f>
        <v>174848</v>
      </c>
      <c r="L54" s="121"/>
      <c r="M54" s="122"/>
      <c r="N54" s="120">
        <f>ROUND(SUM(N46:T47,N50)*(1+G54)^2-SUM(N46:T47,N50),0)</f>
        <v>9479</v>
      </c>
      <c r="O54" s="121"/>
      <c r="P54" s="121"/>
      <c r="Q54" s="121"/>
      <c r="R54" s="121"/>
      <c r="S54" s="121"/>
      <c r="T54" s="122"/>
      <c r="U54" s="123">
        <f t="shared" si="0"/>
        <v>184327</v>
      </c>
      <c r="V54" s="123"/>
      <c r="W54" s="123"/>
      <c r="X54" s="123"/>
      <c r="Y54" s="123"/>
      <c r="Z54" s="123"/>
      <c r="AA54" s="123"/>
      <c r="AB54" s="123"/>
      <c r="AC54" s="123"/>
    </row>
    <row r="55" spans="1:32" ht="15" customHeight="1" thickTop="1" x14ac:dyDescent="0.35">
      <c r="A55" s="82"/>
      <c r="B55" s="124" t="s">
        <v>142</v>
      </c>
      <c r="C55" s="125"/>
      <c r="D55" s="125"/>
      <c r="E55" s="125"/>
      <c r="F55" s="125"/>
      <c r="G55" s="125"/>
      <c r="H55" s="125"/>
      <c r="I55" s="125"/>
      <c r="J55" s="126"/>
      <c r="K55" s="53">
        <f>SUM(K46:M47)+K54</f>
        <v>2074848</v>
      </c>
      <c r="L55" s="54"/>
      <c r="M55" s="54"/>
      <c r="N55" s="53">
        <f>SUM(N46:T47)+N50+N54</f>
        <v>112479</v>
      </c>
      <c r="O55" s="54"/>
      <c r="P55" s="54"/>
      <c r="Q55" s="54"/>
      <c r="R55" s="54"/>
      <c r="S55" s="54"/>
      <c r="T55" s="127"/>
      <c r="U55" s="128">
        <f t="shared" si="0"/>
        <v>2187327</v>
      </c>
      <c r="V55" s="128"/>
      <c r="W55" s="128"/>
      <c r="X55" s="128"/>
      <c r="Y55" s="128"/>
      <c r="Z55" s="128"/>
      <c r="AA55" s="128"/>
      <c r="AB55" s="128"/>
      <c r="AC55" s="128"/>
      <c r="AD55" s="11"/>
    </row>
    <row r="56" spans="1:32" ht="9" customHeight="1" x14ac:dyDescent="0.35">
      <c r="A56" s="8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row>
    <row r="57" spans="1:32" ht="15" customHeight="1" x14ac:dyDescent="0.35">
      <c r="A57" s="82"/>
      <c r="B57" s="31" t="s">
        <v>182</v>
      </c>
      <c r="C57" s="32"/>
      <c r="D57" s="32"/>
      <c r="E57" s="32"/>
      <c r="F57" s="32"/>
      <c r="G57" s="32"/>
      <c r="H57" s="32"/>
      <c r="I57" s="32"/>
      <c r="J57" s="32"/>
      <c r="K57" s="55">
        <v>2000000</v>
      </c>
      <c r="L57" s="55"/>
      <c r="M57" s="55"/>
      <c r="N57" s="12"/>
      <c r="O57" s="12"/>
      <c r="P57" s="12"/>
      <c r="Q57" s="12"/>
      <c r="R57" s="12"/>
      <c r="S57" s="12"/>
      <c r="T57" s="12"/>
      <c r="U57" s="12"/>
      <c r="V57" s="12"/>
      <c r="W57" s="12"/>
      <c r="X57" s="12"/>
      <c r="Y57" s="12"/>
      <c r="Z57" s="12"/>
      <c r="AA57" s="12"/>
      <c r="AB57" s="12"/>
      <c r="AC57" s="13"/>
      <c r="AF57" s="11"/>
    </row>
    <row r="58" spans="1:32" ht="15" customHeight="1" x14ac:dyDescent="0.35">
      <c r="A58" s="82"/>
      <c r="B58" s="31" t="s">
        <v>11</v>
      </c>
      <c r="C58" s="32"/>
      <c r="D58" s="32"/>
      <c r="E58" s="32"/>
      <c r="F58" s="32"/>
      <c r="G58" s="32"/>
      <c r="H58" s="32"/>
      <c r="I58" s="32"/>
      <c r="J58" s="32"/>
      <c r="K58" s="51">
        <v>0</v>
      </c>
      <c r="L58" s="51"/>
      <c r="M58" s="52"/>
      <c r="N58" s="6"/>
      <c r="O58" s="32" t="s">
        <v>12</v>
      </c>
      <c r="P58" s="32"/>
      <c r="Q58" s="32"/>
      <c r="R58" s="32"/>
      <c r="S58" s="32"/>
      <c r="T58" s="32"/>
      <c r="U58" s="32"/>
      <c r="V58" s="51">
        <f>100%-K58</f>
        <v>1</v>
      </c>
      <c r="W58" s="51"/>
      <c r="X58" s="51"/>
      <c r="Y58" s="51"/>
      <c r="Z58" s="51"/>
      <c r="AA58" s="51"/>
      <c r="AB58" s="51"/>
      <c r="AC58" s="52"/>
    </row>
    <row r="59" spans="1:32" ht="8.25" customHeight="1" x14ac:dyDescent="0.3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row>
    <row r="60" spans="1:32" ht="15" customHeight="1" x14ac:dyDescent="0.35">
      <c r="A60" s="82"/>
      <c r="B60" s="70" t="s">
        <v>124</v>
      </c>
      <c r="C60" s="71"/>
      <c r="D60" s="71"/>
      <c r="E60" s="71"/>
      <c r="F60" s="17" t="s">
        <v>144</v>
      </c>
      <c r="G60" s="138">
        <f>K58</f>
        <v>0</v>
      </c>
      <c r="H60" s="138"/>
      <c r="I60" s="16" t="s">
        <v>145</v>
      </c>
      <c r="J60" s="7"/>
      <c r="K60" s="44">
        <f>IF(K55&lt;(K57/V58), K58*K55, (K57/V58)-K57)</f>
        <v>0</v>
      </c>
      <c r="L60" s="45"/>
      <c r="M60" s="46"/>
      <c r="N60" s="108"/>
      <c r="O60" s="109"/>
      <c r="P60" s="109"/>
      <c r="Q60" s="109"/>
      <c r="R60" s="109"/>
      <c r="S60" s="109"/>
      <c r="T60" s="109"/>
      <c r="U60" s="109"/>
      <c r="V60" s="109"/>
      <c r="W60" s="109"/>
      <c r="X60" s="109"/>
      <c r="Y60" s="109"/>
      <c r="Z60" s="109"/>
      <c r="AA60" s="109"/>
      <c r="AB60" s="109"/>
      <c r="AC60" s="109"/>
    </row>
    <row r="61" spans="1:32" ht="15" customHeight="1" x14ac:dyDescent="0.35">
      <c r="A61" s="82"/>
      <c r="B61" s="70" t="s">
        <v>143</v>
      </c>
      <c r="C61" s="71"/>
      <c r="D61" s="71"/>
      <c r="E61" s="71"/>
      <c r="F61" s="71"/>
      <c r="G61" s="71"/>
      <c r="H61" s="71"/>
      <c r="I61" s="71"/>
      <c r="J61" s="72"/>
      <c r="K61" s="44">
        <f>IF(K55-K60&gt;K64, K55-K57-K60, 0)</f>
        <v>74848</v>
      </c>
      <c r="L61" s="45"/>
      <c r="M61" s="46"/>
      <c r="N61" s="108"/>
      <c r="O61" s="109"/>
      <c r="P61" s="109"/>
      <c r="Q61" s="109"/>
      <c r="R61" s="109"/>
      <c r="S61" s="109"/>
      <c r="T61" s="109"/>
      <c r="U61" s="109"/>
      <c r="V61" s="109"/>
      <c r="W61" s="109"/>
      <c r="X61" s="109"/>
      <c r="Y61" s="109"/>
      <c r="Z61" s="109"/>
      <c r="AA61" s="109"/>
      <c r="AB61" s="109"/>
      <c r="AC61" s="109"/>
    </row>
    <row r="62" spans="1:32" ht="15" customHeight="1" x14ac:dyDescent="0.35">
      <c r="A62" s="82"/>
      <c r="B62" s="70" t="s">
        <v>198</v>
      </c>
      <c r="C62" s="71"/>
      <c r="D62" s="71"/>
      <c r="E62" s="71"/>
      <c r="F62" s="71"/>
      <c r="G62" s="71"/>
      <c r="H62" s="71"/>
      <c r="I62" s="71"/>
      <c r="J62" s="72"/>
      <c r="K62" s="44">
        <f>+N55</f>
        <v>112479</v>
      </c>
      <c r="L62" s="45"/>
      <c r="M62" s="46"/>
      <c r="N62" s="108"/>
      <c r="O62" s="109"/>
      <c r="P62" s="109"/>
      <c r="Q62" s="109"/>
      <c r="R62" s="109"/>
      <c r="S62" s="109"/>
      <c r="T62" s="109"/>
      <c r="U62" s="109"/>
      <c r="V62" s="109"/>
      <c r="W62" s="109"/>
      <c r="X62" s="109"/>
      <c r="Y62" s="109"/>
      <c r="Z62" s="109"/>
      <c r="AA62" s="109"/>
      <c r="AB62" s="109"/>
      <c r="AC62" s="109"/>
    </row>
    <row r="63" spans="1:32" ht="15" customHeight="1" x14ac:dyDescent="0.35">
      <c r="A63" s="82"/>
      <c r="B63" s="110" t="s">
        <v>138</v>
      </c>
      <c r="C63" s="111"/>
      <c r="D63" s="111"/>
      <c r="E63" s="111"/>
      <c r="F63" s="111"/>
      <c r="G63" s="111"/>
      <c r="H63" s="111"/>
      <c r="I63" s="111"/>
      <c r="J63" s="112"/>
      <c r="K63" s="113">
        <f>SUM(K60:M62)</f>
        <v>187327</v>
      </c>
      <c r="L63" s="114"/>
      <c r="M63" s="115"/>
      <c r="N63" s="108"/>
      <c r="O63" s="109"/>
      <c r="P63" s="109"/>
      <c r="Q63" s="109"/>
      <c r="R63" s="109"/>
      <c r="S63" s="109"/>
      <c r="T63" s="109"/>
      <c r="U63" s="109"/>
      <c r="V63" s="109"/>
      <c r="W63" s="109"/>
      <c r="X63" s="109"/>
      <c r="Y63" s="109"/>
      <c r="Z63" s="109"/>
      <c r="AA63" s="109"/>
      <c r="AB63" s="109"/>
      <c r="AC63" s="109"/>
    </row>
    <row r="64" spans="1:32" ht="15" customHeight="1" x14ac:dyDescent="0.35">
      <c r="A64" s="82"/>
      <c r="B64" s="116" t="s">
        <v>125</v>
      </c>
      <c r="C64" s="117"/>
      <c r="D64" s="117"/>
      <c r="E64" s="117"/>
      <c r="F64" s="117"/>
      <c r="G64" s="117"/>
      <c r="H64" s="117"/>
      <c r="I64" s="117"/>
      <c r="J64" s="118"/>
      <c r="K64" s="113">
        <f>IF(K55-K60&lt;K57, K55-K60, K57)</f>
        <v>2000000</v>
      </c>
      <c r="L64" s="114"/>
      <c r="M64" s="115"/>
      <c r="N64" s="108"/>
      <c r="O64" s="109"/>
      <c r="P64" s="109"/>
      <c r="Q64" s="109"/>
      <c r="R64" s="109"/>
      <c r="S64" s="109"/>
      <c r="T64" s="109"/>
      <c r="U64" s="109"/>
      <c r="V64" s="109"/>
      <c r="W64" s="109"/>
      <c r="X64" s="109"/>
      <c r="Y64" s="109"/>
      <c r="Z64" s="109"/>
      <c r="AA64" s="109"/>
      <c r="AB64" s="109"/>
      <c r="AC64" s="109"/>
    </row>
    <row r="65" spans="1:29" ht="9" customHeight="1" x14ac:dyDescent="0.3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row>
    <row r="66" spans="1:29" ht="15" customHeight="1" x14ac:dyDescent="0.35">
      <c r="A66" s="82"/>
      <c r="B66" s="99" t="s">
        <v>180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row>
    <row r="67" spans="1:29" ht="15" customHeight="1" x14ac:dyDescent="0.35">
      <c r="A67" s="82"/>
      <c r="B67" s="27" t="s">
        <v>141</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9"/>
    </row>
    <row r="68" spans="1:29" ht="15" customHeight="1" x14ac:dyDescent="0.35">
      <c r="A68" s="82"/>
      <c r="B68" s="70" t="s">
        <v>131</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2"/>
    </row>
    <row r="69" spans="1:29" ht="15" customHeight="1" x14ac:dyDescent="0.35">
      <c r="A69" s="82"/>
      <c r="B69" s="88"/>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90"/>
    </row>
    <row r="70" spans="1:29" ht="15" customHeight="1" x14ac:dyDescent="0.35">
      <c r="A70" s="82"/>
      <c r="B70" s="97"/>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98"/>
    </row>
    <row r="71" spans="1:29" ht="15" customHeight="1" x14ac:dyDescent="0.35">
      <c r="A71" s="82"/>
      <c r="B71" s="97"/>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98"/>
    </row>
    <row r="72" spans="1:29" ht="15" customHeight="1" x14ac:dyDescent="0.35">
      <c r="A72" s="82"/>
      <c r="B72" s="97"/>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98"/>
    </row>
    <row r="73" spans="1:29" ht="15" customHeight="1" x14ac:dyDescent="0.35">
      <c r="A73" s="82"/>
      <c r="B73" s="9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3"/>
    </row>
    <row r="74" spans="1:29" ht="15" customHeight="1" x14ac:dyDescent="0.35">
      <c r="A74" s="82"/>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row>
    <row r="75" spans="1:29" ht="15" customHeight="1" x14ac:dyDescent="0.35">
      <c r="A75" s="82"/>
      <c r="B75" s="134" t="s">
        <v>140</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row>
    <row r="76" spans="1:29" ht="15" customHeight="1" x14ac:dyDescent="0.35">
      <c r="A76" s="82"/>
      <c r="B76" s="135" t="s">
        <v>139</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1:29" ht="15" customHeight="1" x14ac:dyDescent="0.3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row>
    <row r="78" spans="1:29" ht="15" hidden="1" customHeight="1" x14ac:dyDescent="0.35">
      <c r="A78" s="82"/>
      <c r="B78" s="3" t="s">
        <v>137</v>
      </c>
    </row>
    <row r="79" spans="1:29" ht="15" hidden="1" customHeight="1" x14ac:dyDescent="0.35">
      <c r="A79" s="82"/>
      <c r="C79" s="3" t="s">
        <v>132</v>
      </c>
    </row>
    <row r="80" spans="1:29" ht="15" hidden="1" customHeight="1" x14ac:dyDescent="0.35">
      <c r="A80" s="82"/>
      <c r="C80" s="3" t="s">
        <v>133</v>
      </c>
    </row>
    <row r="81" spans="1:29" ht="15" hidden="1" customHeight="1" x14ac:dyDescent="0.35">
      <c r="A81" s="82"/>
      <c r="C81" s="3" t="s">
        <v>134</v>
      </c>
    </row>
    <row r="82" spans="1:29" ht="15" hidden="1" customHeight="1" x14ac:dyDescent="0.35">
      <c r="A82" s="82"/>
      <c r="C82" s="3" t="s">
        <v>135</v>
      </c>
    </row>
    <row r="83" spans="1:29" ht="15" hidden="1" customHeight="1" x14ac:dyDescent="0.35">
      <c r="A83" s="82"/>
      <c r="C83" s="3" t="s">
        <v>136</v>
      </c>
    </row>
    <row r="84" spans="1:29" ht="15" hidden="1" customHeight="1" x14ac:dyDescent="0.35">
      <c r="A84" s="82"/>
    </row>
    <row r="85" spans="1:29" ht="15" customHeight="1" x14ac:dyDescent="0.35">
      <c r="A85" s="82"/>
      <c r="B85" s="130" t="s">
        <v>147</v>
      </c>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row>
    <row r="86" spans="1:29" ht="15" customHeight="1" x14ac:dyDescent="0.35">
      <c r="A86" s="82"/>
      <c r="C86" s="131" t="s">
        <v>149</v>
      </c>
      <c r="D86" s="131"/>
      <c r="E86" s="131"/>
      <c r="F86" s="131"/>
      <c r="G86" s="131"/>
      <c r="H86" s="131"/>
      <c r="I86" s="132"/>
      <c r="J86" s="132"/>
      <c r="K86" s="132"/>
      <c r="L86" s="132"/>
      <c r="M86" s="132"/>
      <c r="N86" s="132"/>
      <c r="O86" s="132"/>
      <c r="P86" s="132"/>
      <c r="Q86" s="132"/>
      <c r="R86" s="132"/>
      <c r="S86" s="132"/>
      <c r="T86" s="132"/>
      <c r="U86" s="132"/>
      <c r="V86" s="132"/>
      <c r="W86" s="132"/>
      <c r="X86" s="132"/>
      <c r="Y86" s="132"/>
      <c r="Z86" s="132"/>
      <c r="AA86" s="132"/>
      <c r="AB86" s="132"/>
      <c r="AC86" s="132"/>
    </row>
    <row r="87" spans="1:29" ht="15" customHeight="1" x14ac:dyDescent="0.35">
      <c r="A87" s="82"/>
      <c r="B87" s="130" t="s">
        <v>148</v>
      </c>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row>
    <row r="88" spans="1:29" ht="15" customHeight="1" x14ac:dyDescent="0.35">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row>
    <row r="89" spans="1:29" ht="15" customHeight="1" x14ac:dyDescent="0.35"/>
    <row r="90" spans="1:29" ht="15" customHeight="1" x14ac:dyDescent="0.35"/>
  </sheetData>
  <sheetProtection sheet="1" selectLockedCells="1" selectUnlockedCells="1"/>
  <mergeCells count="146">
    <mergeCell ref="C48:J48"/>
    <mergeCell ref="B62:J62"/>
    <mergeCell ref="K62:M62"/>
    <mergeCell ref="B50:J50"/>
    <mergeCell ref="K50:M50"/>
    <mergeCell ref="N50:T50"/>
    <mergeCell ref="U50:AC50"/>
    <mergeCell ref="B51:B53"/>
    <mergeCell ref="C51:J51"/>
    <mergeCell ref="K51:M51"/>
    <mergeCell ref="N51:T51"/>
    <mergeCell ref="U51:AC51"/>
    <mergeCell ref="C52:J52"/>
    <mergeCell ref="K52:M52"/>
    <mergeCell ref="N52:T52"/>
    <mergeCell ref="U52:AC52"/>
    <mergeCell ref="C53:J53"/>
    <mergeCell ref="K53:M53"/>
    <mergeCell ref="N53:T53"/>
    <mergeCell ref="U53:AC53"/>
    <mergeCell ref="B59:AC59"/>
    <mergeCell ref="B60:E60"/>
    <mergeCell ref="G60:H60"/>
    <mergeCell ref="K60:M60"/>
    <mergeCell ref="B85:AC85"/>
    <mergeCell ref="C86:H86"/>
    <mergeCell ref="I86:AC86"/>
    <mergeCell ref="B87:AC88"/>
    <mergeCell ref="B65:AC65"/>
    <mergeCell ref="B66:AC66"/>
    <mergeCell ref="B67:AC67"/>
    <mergeCell ref="B68:AC68"/>
    <mergeCell ref="B69:AC73"/>
    <mergeCell ref="B74:AC74"/>
    <mergeCell ref="B75:AC75"/>
    <mergeCell ref="B76:AC76"/>
    <mergeCell ref="B77:AC77"/>
    <mergeCell ref="N60:AC64"/>
    <mergeCell ref="B61:J61"/>
    <mergeCell ref="K61:M61"/>
    <mergeCell ref="B63:J63"/>
    <mergeCell ref="K63:M63"/>
    <mergeCell ref="B64:J64"/>
    <mergeCell ref="K64:M64"/>
    <mergeCell ref="I54:J54"/>
    <mergeCell ref="K54:M54"/>
    <mergeCell ref="N54:T54"/>
    <mergeCell ref="U54:AC54"/>
    <mergeCell ref="B55:J55"/>
    <mergeCell ref="N55:T55"/>
    <mergeCell ref="U55:AC55"/>
    <mergeCell ref="B56:AC56"/>
    <mergeCell ref="O58:U58"/>
    <mergeCell ref="V58:AC58"/>
    <mergeCell ref="A1:A87"/>
    <mergeCell ref="B28:J28"/>
    <mergeCell ref="L28:T28"/>
    <mergeCell ref="U28:AC28"/>
    <mergeCell ref="B29:J29"/>
    <mergeCell ref="L29:T29"/>
    <mergeCell ref="U29:AC29"/>
    <mergeCell ref="B30:J30"/>
    <mergeCell ref="L30:T30"/>
    <mergeCell ref="U30:AC30"/>
    <mergeCell ref="B32:AC32"/>
    <mergeCell ref="B33:AC34"/>
    <mergeCell ref="B35:AC35"/>
    <mergeCell ref="B36:AC36"/>
    <mergeCell ref="B37:AC41"/>
    <mergeCell ref="B42:AC42"/>
    <mergeCell ref="B43:AC43"/>
    <mergeCell ref="B44:AC44"/>
    <mergeCell ref="B45:J45"/>
    <mergeCell ref="B47:J47"/>
    <mergeCell ref="K47:M47"/>
    <mergeCell ref="U49:AC49"/>
    <mergeCell ref="B54:F54"/>
    <mergeCell ref="G54:H54"/>
    <mergeCell ref="B1:AC1"/>
    <mergeCell ref="B2:AC2"/>
    <mergeCell ref="B3:AC3"/>
    <mergeCell ref="B4:H4"/>
    <mergeCell ref="I4:K4"/>
    <mergeCell ref="L4:AC4"/>
    <mergeCell ref="B5:H5"/>
    <mergeCell ref="I5:K5"/>
    <mergeCell ref="N5:AC5"/>
    <mergeCell ref="B10:K10"/>
    <mergeCell ref="L10:AC11"/>
    <mergeCell ref="B11:K11"/>
    <mergeCell ref="B12:K12"/>
    <mergeCell ref="L12:AC12"/>
    <mergeCell ref="B13:K13"/>
    <mergeCell ref="L13:AC13"/>
    <mergeCell ref="B6:AC6"/>
    <mergeCell ref="B7:AC7"/>
    <mergeCell ref="B8:K8"/>
    <mergeCell ref="L8:AC8"/>
    <mergeCell ref="B9:K9"/>
    <mergeCell ref="L9:AC9"/>
    <mergeCell ref="B18:K18"/>
    <mergeCell ref="L18:AC18"/>
    <mergeCell ref="B19:K19"/>
    <mergeCell ref="L19:AC19"/>
    <mergeCell ref="B20:K20"/>
    <mergeCell ref="L20:AC20"/>
    <mergeCell ref="L21:AC21"/>
    <mergeCell ref="B14:K14"/>
    <mergeCell ref="L14:AC14"/>
    <mergeCell ref="B15:AC15"/>
    <mergeCell ref="B16:AC16"/>
    <mergeCell ref="B17:K17"/>
    <mergeCell ref="L17:AC17"/>
    <mergeCell ref="B25:K25"/>
    <mergeCell ref="L25:AC25"/>
    <mergeCell ref="B21:K21"/>
    <mergeCell ref="L22:AC22"/>
    <mergeCell ref="B22:K22"/>
    <mergeCell ref="B23:K23"/>
    <mergeCell ref="L23:AC23"/>
    <mergeCell ref="B24:K24"/>
    <mergeCell ref="L24:AC24"/>
    <mergeCell ref="B26:AC26"/>
    <mergeCell ref="B27:AC27"/>
    <mergeCell ref="B31:AC31"/>
    <mergeCell ref="B58:J58"/>
    <mergeCell ref="K48:M48"/>
    <mergeCell ref="K49:M49"/>
    <mergeCell ref="K45:M45"/>
    <mergeCell ref="N45:T45"/>
    <mergeCell ref="U45:AC45"/>
    <mergeCell ref="B46:J46"/>
    <mergeCell ref="K46:M46"/>
    <mergeCell ref="N46:T46"/>
    <mergeCell ref="U46:AC46"/>
    <mergeCell ref="N47:T47"/>
    <mergeCell ref="U47:AC47"/>
    <mergeCell ref="B48:B49"/>
    <mergeCell ref="N48:T48"/>
    <mergeCell ref="U48:AC48"/>
    <mergeCell ref="C49:J49"/>
    <mergeCell ref="K58:M58"/>
    <mergeCell ref="K55:M55"/>
    <mergeCell ref="B57:J57"/>
    <mergeCell ref="K57:M57"/>
    <mergeCell ref="N49:T49"/>
  </mergeCells>
  <dataValidations count="1">
    <dataValidation allowBlank="1" sqref="B15" xr:uid="{64D485D3-F9FA-4830-8EEC-0276B963E93D}"/>
  </dataValidations>
  <hyperlinks>
    <hyperlink ref="C86" r:id="rId1" xr:uid="{3F88F2E5-7445-46E8-B339-42EBFC6E6A0F}"/>
    <hyperlink ref="L14" r:id="rId2" xr:uid="{58DDABC3-C4BD-44BD-8DFE-24BB78A48ABB}"/>
  </hyperlinks>
  <pageMargins left="0.75" right="0.75" top="0.75" bottom="0.75" header="0.3" footer="0.3"/>
  <pageSetup scale="67" fitToHeight="0" orientation="portrait" r:id="rId3"/>
  <headerFooter>
    <oddHeader>&amp;R&amp;"Arial,Regular"&amp;12Page &amp;P of &amp;N</oddHeader>
    <oddFooter>&amp;L&amp;"Arial,Regular"&amp;8&amp;F&amp;R&amp;"Arial,Regular"&amp;8DOT Form 1332</oddFooter>
  </headerFooter>
  <rowBreaks count="1" manualBreakCount="1">
    <brk id="30" min="1" max="28" man="1"/>
  </rowBreaks>
  <legacyDrawing r:id="rId4"/>
  <extLst>
    <ext xmlns:x14="http://schemas.microsoft.com/office/spreadsheetml/2009/9/main" uri="{CCE6A557-97BC-4b89-ADB6-D9C93CAAB3DF}">
      <x14:dataValidations xmlns:xm="http://schemas.microsoft.com/office/excel/2006/main" count="3">
        <x14:dataValidation type="list" allowBlank="1" xr:uid="{60A5584A-BA6F-4163-8350-A4D70C69CF83}">
          <x14:formula1>
            <xm:f>Lists!$E$2:$E$106</xm:f>
          </x14:formula1>
          <xm:sqref>L9</xm:sqref>
        </x14:dataValidation>
        <x14:dataValidation type="list" allowBlank="1" showInputMessage="1" showErrorMessage="1" xr:uid="{FD714EF6-D42E-411E-922A-DBA53631A000}">
          <x14:formula1>
            <xm:f>Lists!$F$2:$F$4</xm:f>
          </x14:formula1>
          <xm:sqref>L19:AC19</xm:sqref>
        </x14:dataValidation>
        <x14:dataValidation type="list" allowBlank="1" showInputMessage="1" showErrorMessage="1" xr:uid="{358E1233-C418-483D-9B3B-0B241AD6E62A}">
          <x14:formula1>
            <xm:f>Lists!$A$21:$A$22</xm:f>
          </x14:formula1>
          <xm:sqref>L24:AC24 K28:K30 U28:AC30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9E093-F50B-4840-B151-A4A0064E053A}">
  <sheetPr>
    <pageSetUpPr fitToPage="1"/>
  </sheetPr>
  <dimension ref="A1:AT90"/>
  <sheetViews>
    <sheetView tabSelected="1" zoomScaleNormal="100" workbookViewId="0">
      <selection activeCell="I5" sqref="I5:K5"/>
    </sheetView>
  </sheetViews>
  <sheetFormatPr defaultColWidth="3.7265625" defaultRowHeight="14" x14ac:dyDescent="0.35"/>
  <cols>
    <col min="1" max="1" width="5.453125" style="3" customWidth="1"/>
    <col min="2" max="9" width="3.7265625" style="3"/>
    <col min="10" max="10" width="4.54296875" style="3" customWidth="1"/>
    <col min="11" max="11" width="29.26953125" style="3" customWidth="1"/>
    <col min="12" max="19" width="3.7265625" style="3"/>
    <col min="20" max="20" width="5.54296875" style="3" customWidth="1"/>
    <col min="21" max="27" width="3.7265625" style="3"/>
    <col min="28" max="28" width="2.54296875" style="3" customWidth="1"/>
    <col min="29" max="29" width="4.81640625" style="3" customWidth="1"/>
    <col min="30" max="30" width="10" style="3" bestFit="1" customWidth="1"/>
    <col min="31" max="31" width="4.7265625" style="3" customWidth="1"/>
    <col min="32" max="32" width="15.7265625" style="3" bestFit="1" customWidth="1"/>
    <col min="33" max="33" width="7.81640625" style="3" bestFit="1" customWidth="1"/>
    <col min="34" max="34" width="3.7265625" style="3"/>
    <col min="35" max="35" width="5.54296875" style="3" bestFit="1" customWidth="1"/>
    <col min="36" max="37" width="3.7265625" style="3"/>
    <col min="38" max="38" width="7.81640625" style="3" bestFit="1" customWidth="1"/>
    <col min="39" max="16384" width="3.7265625" style="3"/>
  </cols>
  <sheetData>
    <row r="1" spans="1:46" ht="15" customHeight="1" x14ac:dyDescent="0.35">
      <c r="A1" s="82"/>
      <c r="B1" s="68" t="s">
        <v>1</v>
      </c>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pans="1:46" s="5" customFormat="1" ht="20.149999999999999" customHeight="1" x14ac:dyDescent="0.35">
      <c r="A2" s="82"/>
      <c r="B2" s="19" t="s">
        <v>205</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46" s="5" customFormat="1" ht="9" customHeight="1" x14ac:dyDescent="0.35">
      <c r="A3" s="8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46" ht="22" customHeight="1" x14ac:dyDescent="0.35">
      <c r="A4" s="82"/>
      <c r="B4" s="70" t="s">
        <v>126</v>
      </c>
      <c r="C4" s="71"/>
      <c r="D4" s="71"/>
      <c r="E4" s="71"/>
      <c r="F4" s="71"/>
      <c r="G4" s="71"/>
      <c r="H4" s="72"/>
      <c r="I4" s="73">
        <v>2025</v>
      </c>
      <c r="J4" s="74"/>
      <c r="K4" s="75"/>
      <c r="L4" s="76">
        <f>VLOOKUP(I4,Lists!C2:D12,2)</f>
        <v>7</v>
      </c>
      <c r="M4" s="77"/>
      <c r="N4" s="77"/>
      <c r="O4" s="77"/>
      <c r="P4" s="77"/>
      <c r="Q4" s="77"/>
      <c r="R4" s="77"/>
      <c r="S4" s="77"/>
      <c r="T4" s="77"/>
      <c r="U4" s="77"/>
      <c r="V4" s="77"/>
      <c r="W4" s="77"/>
      <c r="X4" s="77"/>
      <c r="Y4" s="77"/>
      <c r="Z4" s="77"/>
      <c r="AA4" s="77"/>
      <c r="AB4" s="77"/>
      <c r="AC4" s="77"/>
    </row>
    <row r="5" spans="1:46" ht="22" customHeight="1" x14ac:dyDescent="0.35">
      <c r="A5" s="82"/>
      <c r="B5" s="70" t="s">
        <v>127</v>
      </c>
      <c r="C5" s="71"/>
      <c r="D5" s="71"/>
      <c r="E5" s="71"/>
      <c r="F5" s="71"/>
      <c r="G5" s="71"/>
      <c r="H5" s="72"/>
      <c r="I5" s="158"/>
      <c r="J5" s="159"/>
      <c r="K5" s="160"/>
      <c r="L5" s="14"/>
      <c r="M5" s="14"/>
      <c r="N5" s="81" t="s">
        <v>206</v>
      </c>
      <c r="O5" s="81"/>
      <c r="P5" s="81"/>
      <c r="Q5" s="81"/>
      <c r="R5" s="81"/>
      <c r="S5" s="81"/>
      <c r="T5" s="81"/>
      <c r="U5" s="81"/>
      <c r="V5" s="81"/>
      <c r="W5" s="81"/>
      <c r="X5" s="81"/>
      <c r="Y5" s="81"/>
      <c r="Z5" s="81"/>
      <c r="AA5" s="81"/>
      <c r="AB5" s="81"/>
      <c r="AC5" s="81"/>
      <c r="AD5" s="8"/>
      <c r="AE5" s="8"/>
      <c r="AF5" s="8"/>
      <c r="AG5" s="8"/>
      <c r="AH5" s="8"/>
      <c r="AI5" s="8"/>
      <c r="AJ5" s="8"/>
      <c r="AK5" s="8"/>
      <c r="AL5" s="8"/>
      <c r="AM5" s="8"/>
      <c r="AN5" s="8"/>
      <c r="AO5" s="8"/>
      <c r="AP5" s="8"/>
      <c r="AQ5" s="8"/>
      <c r="AR5" s="8"/>
      <c r="AS5" s="8"/>
      <c r="AT5" s="8"/>
    </row>
    <row r="6" spans="1:46" ht="9" customHeight="1" x14ac:dyDescent="0.35">
      <c r="A6" s="82"/>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9"/>
      <c r="AE6" s="8"/>
      <c r="AF6" s="8"/>
      <c r="AG6" s="8"/>
      <c r="AH6" s="8"/>
      <c r="AI6" s="8"/>
      <c r="AJ6" s="8"/>
      <c r="AK6" s="8"/>
      <c r="AL6" s="8"/>
      <c r="AM6" s="8"/>
      <c r="AN6" s="8"/>
      <c r="AO6" s="8"/>
      <c r="AP6" s="8"/>
      <c r="AQ6" s="8"/>
      <c r="AR6" s="8"/>
      <c r="AS6" s="8"/>
      <c r="AT6" s="8"/>
    </row>
    <row r="7" spans="1:46" ht="15" customHeight="1" x14ac:dyDescent="0.35">
      <c r="A7" s="82"/>
      <c r="B7" s="62" t="s">
        <v>203</v>
      </c>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46" ht="22" customHeight="1" x14ac:dyDescent="0.35">
      <c r="A8" s="82"/>
      <c r="B8" s="58" t="s">
        <v>160</v>
      </c>
      <c r="C8" s="58"/>
      <c r="D8" s="58"/>
      <c r="E8" s="58"/>
      <c r="F8" s="58"/>
      <c r="G8" s="58"/>
      <c r="H8" s="58"/>
      <c r="I8" s="58"/>
      <c r="J8" s="58"/>
      <c r="K8" s="58"/>
      <c r="L8" s="151"/>
      <c r="M8" s="151"/>
      <c r="N8" s="151"/>
      <c r="O8" s="151"/>
      <c r="P8" s="151"/>
      <c r="Q8" s="151"/>
      <c r="R8" s="151"/>
      <c r="S8" s="151"/>
      <c r="T8" s="151"/>
      <c r="U8" s="151"/>
      <c r="V8" s="151"/>
      <c r="W8" s="151"/>
      <c r="X8" s="151"/>
      <c r="Y8" s="151"/>
      <c r="Z8" s="151"/>
      <c r="AA8" s="151"/>
      <c r="AB8" s="151"/>
      <c r="AC8" s="151"/>
    </row>
    <row r="9" spans="1:46" ht="22" customHeight="1" x14ac:dyDescent="0.35">
      <c r="A9" s="82"/>
      <c r="B9" s="58" t="s">
        <v>129</v>
      </c>
      <c r="C9" s="58"/>
      <c r="D9" s="58"/>
      <c r="E9" s="58"/>
      <c r="F9" s="58"/>
      <c r="G9" s="58"/>
      <c r="H9" s="58"/>
      <c r="I9" s="58"/>
      <c r="J9" s="58"/>
      <c r="K9" s="58"/>
      <c r="L9" s="151"/>
      <c r="M9" s="151"/>
      <c r="N9" s="151"/>
      <c r="O9" s="151"/>
      <c r="P9" s="151"/>
      <c r="Q9" s="151"/>
      <c r="R9" s="151"/>
      <c r="S9" s="151"/>
      <c r="T9" s="151"/>
      <c r="U9" s="151"/>
      <c r="V9" s="151"/>
      <c r="W9" s="151"/>
      <c r="X9" s="151"/>
      <c r="Y9" s="151"/>
      <c r="Z9" s="151"/>
      <c r="AA9" s="151"/>
      <c r="AB9" s="151"/>
      <c r="AC9" s="151"/>
    </row>
    <row r="10" spans="1:46" ht="14.25" customHeight="1" x14ac:dyDescent="0.35">
      <c r="A10" s="82"/>
      <c r="B10" s="64" t="s">
        <v>128</v>
      </c>
      <c r="C10" s="64"/>
      <c r="D10" s="64"/>
      <c r="E10" s="64"/>
      <c r="F10" s="64"/>
      <c r="G10" s="64"/>
      <c r="H10" s="64"/>
      <c r="I10" s="64"/>
      <c r="J10" s="64"/>
      <c r="K10" s="64"/>
      <c r="L10" s="151"/>
      <c r="M10" s="151"/>
      <c r="N10" s="151"/>
      <c r="O10" s="151"/>
      <c r="P10" s="151"/>
      <c r="Q10" s="151"/>
      <c r="R10" s="151"/>
      <c r="S10" s="151"/>
      <c r="T10" s="151"/>
      <c r="U10" s="151"/>
      <c r="V10" s="151"/>
      <c r="W10" s="151"/>
      <c r="X10" s="151"/>
      <c r="Y10" s="151"/>
      <c r="Z10" s="151"/>
      <c r="AA10" s="151"/>
      <c r="AB10" s="151"/>
      <c r="AC10" s="151"/>
    </row>
    <row r="11" spans="1:46" ht="14.25" customHeight="1" x14ac:dyDescent="0.35">
      <c r="A11" s="82"/>
      <c r="B11" s="65" t="s">
        <v>151</v>
      </c>
      <c r="C11" s="66"/>
      <c r="D11" s="66"/>
      <c r="E11" s="66"/>
      <c r="F11" s="66"/>
      <c r="G11" s="66"/>
      <c r="H11" s="66"/>
      <c r="I11" s="66"/>
      <c r="J11" s="66"/>
      <c r="K11" s="66"/>
      <c r="L11" s="151"/>
      <c r="M11" s="151"/>
      <c r="N11" s="151"/>
      <c r="O11" s="151"/>
      <c r="P11" s="151"/>
      <c r="Q11" s="151"/>
      <c r="R11" s="151"/>
      <c r="S11" s="151"/>
      <c r="T11" s="151"/>
      <c r="U11" s="151"/>
      <c r="V11" s="151"/>
      <c r="W11" s="151"/>
      <c r="X11" s="151"/>
      <c r="Y11" s="151"/>
      <c r="Z11" s="151"/>
      <c r="AA11" s="151"/>
      <c r="AB11" s="151"/>
      <c r="AC11" s="151"/>
    </row>
    <row r="12" spans="1:46" ht="22" customHeight="1" x14ac:dyDescent="0.35">
      <c r="A12" s="82"/>
      <c r="B12" s="60" t="s">
        <v>204</v>
      </c>
      <c r="C12" s="60"/>
      <c r="D12" s="60"/>
      <c r="E12" s="60"/>
      <c r="F12" s="60"/>
      <c r="G12" s="60"/>
      <c r="H12" s="60"/>
      <c r="I12" s="60"/>
      <c r="J12" s="60"/>
      <c r="K12" s="60"/>
      <c r="L12" s="151"/>
      <c r="M12" s="151"/>
      <c r="N12" s="151"/>
      <c r="O12" s="151"/>
      <c r="P12" s="151"/>
      <c r="Q12" s="151"/>
      <c r="R12" s="151"/>
      <c r="S12" s="151"/>
      <c r="T12" s="151"/>
      <c r="U12" s="151"/>
      <c r="V12" s="151"/>
      <c r="W12" s="151"/>
      <c r="X12" s="151"/>
      <c r="Y12" s="151"/>
      <c r="Z12" s="151"/>
      <c r="AA12" s="151"/>
      <c r="AB12" s="151"/>
      <c r="AC12" s="151"/>
    </row>
    <row r="13" spans="1:46" ht="22" customHeight="1" x14ac:dyDescent="0.35">
      <c r="A13" s="82"/>
      <c r="B13" s="60" t="s">
        <v>152</v>
      </c>
      <c r="C13" s="60"/>
      <c r="D13" s="60"/>
      <c r="E13" s="60"/>
      <c r="F13" s="60"/>
      <c r="G13" s="60"/>
      <c r="H13" s="60"/>
      <c r="I13" s="60"/>
      <c r="J13" s="60"/>
      <c r="K13" s="60"/>
      <c r="L13" s="151"/>
      <c r="M13" s="151"/>
      <c r="N13" s="151"/>
      <c r="O13" s="151"/>
      <c r="P13" s="151"/>
      <c r="Q13" s="151"/>
      <c r="R13" s="151"/>
      <c r="S13" s="151"/>
      <c r="T13" s="151"/>
      <c r="U13" s="151"/>
      <c r="V13" s="151"/>
      <c r="W13" s="151"/>
      <c r="X13" s="151"/>
      <c r="Y13" s="151"/>
      <c r="Z13" s="151"/>
      <c r="AA13" s="151"/>
      <c r="AB13" s="151"/>
      <c r="AC13" s="151"/>
    </row>
    <row r="14" spans="1:46" ht="22" customHeight="1" x14ac:dyDescent="0.35">
      <c r="A14" s="82"/>
      <c r="B14" s="60" t="s">
        <v>158</v>
      </c>
      <c r="C14" s="60"/>
      <c r="D14" s="60"/>
      <c r="E14" s="60"/>
      <c r="F14" s="60"/>
      <c r="G14" s="60"/>
      <c r="H14" s="60"/>
      <c r="I14" s="60"/>
      <c r="J14" s="60"/>
      <c r="K14" s="60"/>
      <c r="L14" s="157"/>
      <c r="M14" s="151"/>
      <c r="N14" s="151"/>
      <c r="O14" s="151"/>
      <c r="P14" s="151"/>
      <c r="Q14" s="151"/>
      <c r="R14" s="151"/>
      <c r="S14" s="151"/>
      <c r="T14" s="151"/>
      <c r="U14" s="151"/>
      <c r="V14" s="151"/>
      <c r="W14" s="151"/>
      <c r="X14" s="151"/>
      <c r="Y14" s="151"/>
      <c r="Z14" s="151"/>
      <c r="AA14" s="151"/>
      <c r="AB14" s="151"/>
      <c r="AC14" s="151"/>
    </row>
    <row r="15" spans="1:46" ht="9" customHeight="1" x14ac:dyDescent="0.35">
      <c r="A15" s="82"/>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row>
    <row r="16" spans="1:46" ht="15" customHeight="1" x14ac:dyDescent="0.35">
      <c r="A16" s="82"/>
      <c r="B16" s="62" t="s">
        <v>153</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ht="22" customHeight="1" x14ac:dyDescent="0.35">
      <c r="A17" s="82"/>
      <c r="B17" s="58" t="s">
        <v>161</v>
      </c>
      <c r="C17" s="58"/>
      <c r="D17" s="58"/>
      <c r="E17" s="58"/>
      <c r="F17" s="58"/>
      <c r="G17" s="58"/>
      <c r="H17" s="58"/>
      <c r="I17" s="58"/>
      <c r="J17" s="58"/>
      <c r="K17" s="58"/>
      <c r="L17" s="156"/>
      <c r="M17" s="156"/>
      <c r="N17" s="156"/>
      <c r="O17" s="156"/>
      <c r="P17" s="156"/>
      <c r="Q17" s="156"/>
      <c r="R17" s="156"/>
      <c r="S17" s="156"/>
      <c r="T17" s="156"/>
      <c r="U17" s="156"/>
      <c r="V17" s="156"/>
      <c r="W17" s="156"/>
      <c r="X17" s="156"/>
      <c r="Y17" s="156"/>
      <c r="Z17" s="156"/>
      <c r="AA17" s="156"/>
      <c r="AB17" s="156"/>
      <c r="AC17" s="156"/>
    </row>
    <row r="18" spans="1:29" ht="22" customHeight="1" x14ac:dyDescent="0.35">
      <c r="A18" s="82"/>
      <c r="B18" s="58" t="s">
        <v>162</v>
      </c>
      <c r="C18" s="58"/>
      <c r="D18" s="58"/>
      <c r="E18" s="58"/>
      <c r="F18" s="58"/>
      <c r="G18" s="58"/>
      <c r="H18" s="58"/>
      <c r="I18" s="58"/>
      <c r="J18" s="58"/>
      <c r="K18" s="58"/>
      <c r="L18" s="151"/>
      <c r="M18" s="151"/>
      <c r="N18" s="151"/>
      <c r="O18" s="151"/>
      <c r="P18" s="151"/>
      <c r="Q18" s="151"/>
      <c r="R18" s="151"/>
      <c r="S18" s="151"/>
      <c r="T18" s="151"/>
      <c r="U18" s="151"/>
      <c r="V18" s="151"/>
      <c r="W18" s="151"/>
      <c r="X18" s="151"/>
      <c r="Y18" s="151"/>
      <c r="Z18" s="151"/>
      <c r="AA18" s="151"/>
      <c r="AB18" s="151"/>
      <c r="AC18" s="151"/>
    </row>
    <row r="19" spans="1:29" ht="22" customHeight="1" x14ac:dyDescent="0.35">
      <c r="A19" s="82"/>
      <c r="B19" s="58" t="s">
        <v>163</v>
      </c>
      <c r="C19" s="58"/>
      <c r="D19" s="58"/>
      <c r="E19" s="58"/>
      <c r="F19" s="58"/>
      <c r="G19" s="58"/>
      <c r="H19" s="58"/>
      <c r="I19" s="58"/>
      <c r="J19" s="58"/>
      <c r="K19" s="58"/>
      <c r="L19" s="151"/>
      <c r="M19" s="151"/>
      <c r="N19" s="151"/>
      <c r="O19" s="151"/>
      <c r="P19" s="151"/>
      <c r="Q19" s="151"/>
      <c r="R19" s="151"/>
      <c r="S19" s="151"/>
      <c r="T19" s="151"/>
      <c r="U19" s="151"/>
      <c r="V19" s="151"/>
      <c r="W19" s="151"/>
      <c r="X19" s="151"/>
      <c r="Y19" s="151"/>
      <c r="Z19" s="151"/>
      <c r="AA19" s="151"/>
      <c r="AB19" s="151"/>
      <c r="AC19" s="151"/>
    </row>
    <row r="20" spans="1:29" ht="22" customHeight="1" x14ac:dyDescent="0.35">
      <c r="A20" s="82"/>
      <c r="B20" s="58" t="s">
        <v>177</v>
      </c>
      <c r="C20" s="58"/>
      <c r="D20" s="58"/>
      <c r="E20" s="58"/>
      <c r="F20" s="58"/>
      <c r="G20" s="58"/>
      <c r="H20" s="58"/>
      <c r="I20" s="58"/>
      <c r="J20" s="58"/>
      <c r="K20" s="58"/>
      <c r="L20" s="151"/>
      <c r="M20" s="151"/>
      <c r="N20" s="151"/>
      <c r="O20" s="151"/>
      <c r="P20" s="151"/>
      <c r="Q20" s="151"/>
      <c r="R20" s="151"/>
      <c r="S20" s="151"/>
      <c r="T20" s="151"/>
      <c r="U20" s="151"/>
      <c r="V20" s="151"/>
      <c r="W20" s="151"/>
      <c r="X20" s="151"/>
      <c r="Y20" s="151"/>
      <c r="Z20" s="151"/>
      <c r="AA20" s="151"/>
      <c r="AB20" s="151"/>
      <c r="AC20" s="151"/>
    </row>
    <row r="21" spans="1:29" ht="22" customHeight="1" x14ac:dyDescent="0.35">
      <c r="A21" s="82"/>
      <c r="B21" s="58" t="s">
        <v>164</v>
      </c>
      <c r="C21" s="58"/>
      <c r="D21" s="58"/>
      <c r="E21" s="58"/>
      <c r="F21" s="58"/>
      <c r="G21" s="58"/>
      <c r="H21" s="58"/>
      <c r="I21" s="58"/>
      <c r="J21" s="58"/>
      <c r="K21" s="58"/>
      <c r="L21" s="151"/>
      <c r="M21" s="151"/>
      <c r="N21" s="151"/>
      <c r="O21" s="151"/>
      <c r="P21" s="151"/>
      <c r="Q21" s="151"/>
      <c r="R21" s="151"/>
      <c r="S21" s="151"/>
      <c r="T21" s="151"/>
      <c r="U21" s="151"/>
      <c r="V21" s="151"/>
      <c r="W21" s="151"/>
      <c r="X21" s="151"/>
      <c r="Y21" s="151"/>
      <c r="Z21" s="151"/>
      <c r="AA21" s="151"/>
      <c r="AB21" s="151"/>
      <c r="AC21" s="151"/>
    </row>
    <row r="22" spans="1:29" ht="25.5" customHeight="1" x14ac:dyDescent="0.35">
      <c r="A22" s="82"/>
      <c r="B22" s="56" t="s">
        <v>200</v>
      </c>
      <c r="C22" s="56"/>
      <c r="D22" s="56"/>
      <c r="E22" s="56"/>
      <c r="F22" s="56"/>
      <c r="G22" s="56"/>
      <c r="H22" s="56"/>
      <c r="I22" s="56"/>
      <c r="J22" s="56"/>
      <c r="K22" s="56"/>
      <c r="L22" s="155"/>
      <c r="M22" s="151"/>
      <c r="N22" s="151"/>
      <c r="O22" s="151"/>
      <c r="P22" s="151"/>
      <c r="Q22" s="151"/>
      <c r="R22" s="151"/>
      <c r="S22" s="151"/>
      <c r="T22" s="151"/>
      <c r="U22" s="151"/>
      <c r="V22" s="151"/>
      <c r="W22" s="151"/>
      <c r="X22" s="151"/>
      <c r="Y22" s="151"/>
      <c r="Z22" s="151"/>
      <c r="AA22" s="151"/>
      <c r="AB22" s="151"/>
      <c r="AC22" s="151"/>
    </row>
    <row r="23" spans="1:29" ht="22" customHeight="1" x14ac:dyDescent="0.35">
      <c r="A23" s="82"/>
      <c r="B23" s="56" t="s">
        <v>172</v>
      </c>
      <c r="C23" s="56"/>
      <c r="D23" s="56"/>
      <c r="E23" s="56"/>
      <c r="F23" s="56"/>
      <c r="G23" s="56"/>
      <c r="H23" s="56"/>
      <c r="I23" s="56"/>
      <c r="J23" s="56"/>
      <c r="K23" s="56"/>
      <c r="L23" s="151"/>
      <c r="M23" s="151"/>
      <c r="N23" s="151"/>
      <c r="O23" s="151"/>
      <c r="P23" s="151"/>
      <c r="Q23" s="151"/>
      <c r="R23" s="151"/>
      <c r="S23" s="151"/>
      <c r="T23" s="151"/>
      <c r="U23" s="151"/>
      <c r="V23" s="151"/>
      <c r="W23" s="151"/>
      <c r="X23" s="151"/>
      <c r="Y23" s="151"/>
      <c r="Z23" s="151"/>
      <c r="AA23" s="151"/>
      <c r="AB23" s="151"/>
      <c r="AC23" s="151"/>
    </row>
    <row r="24" spans="1:29" ht="22" customHeight="1" x14ac:dyDescent="0.35">
      <c r="A24" s="82"/>
      <c r="B24" s="56" t="s">
        <v>179</v>
      </c>
      <c r="C24" s="56"/>
      <c r="D24" s="56"/>
      <c r="E24" s="56"/>
      <c r="F24" s="56"/>
      <c r="G24" s="56"/>
      <c r="H24" s="56"/>
      <c r="I24" s="56"/>
      <c r="J24" s="56"/>
      <c r="K24" s="56"/>
      <c r="L24" s="151"/>
      <c r="M24" s="151"/>
      <c r="N24" s="151"/>
      <c r="O24" s="151"/>
      <c r="P24" s="151"/>
      <c r="Q24" s="151"/>
      <c r="R24" s="151"/>
      <c r="S24" s="151"/>
      <c r="T24" s="151"/>
      <c r="U24" s="151"/>
      <c r="V24" s="151"/>
      <c r="W24" s="151"/>
      <c r="X24" s="151"/>
      <c r="Y24" s="151"/>
      <c r="Z24" s="151"/>
      <c r="AA24" s="151"/>
      <c r="AB24" s="151"/>
      <c r="AC24" s="151"/>
    </row>
    <row r="25" spans="1:29" ht="28" customHeight="1" x14ac:dyDescent="0.35">
      <c r="A25" s="82"/>
      <c r="B25" s="56" t="s">
        <v>170</v>
      </c>
      <c r="C25" s="56"/>
      <c r="D25" s="56"/>
      <c r="E25" s="56"/>
      <c r="F25" s="56"/>
      <c r="G25" s="56"/>
      <c r="H25" s="56"/>
      <c r="I25" s="56"/>
      <c r="J25" s="56"/>
      <c r="K25" s="56"/>
      <c r="L25" s="151"/>
      <c r="M25" s="151"/>
      <c r="N25" s="151"/>
      <c r="O25" s="151"/>
      <c r="P25" s="151"/>
      <c r="Q25" s="151"/>
      <c r="R25" s="151"/>
      <c r="S25" s="151"/>
      <c r="T25" s="151"/>
      <c r="U25" s="151"/>
      <c r="V25" s="151"/>
      <c r="W25" s="151"/>
      <c r="X25" s="151"/>
      <c r="Y25" s="151"/>
      <c r="Z25" s="151"/>
      <c r="AA25" s="151"/>
      <c r="AB25" s="151"/>
      <c r="AC25" s="151"/>
    </row>
    <row r="26" spans="1:29" ht="9" customHeight="1" x14ac:dyDescent="0.35">
      <c r="A26" s="82"/>
      <c r="B26" s="25" t="s">
        <v>171</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ht="15" customHeight="1" x14ac:dyDescent="0.35">
      <c r="A27" s="82"/>
      <c r="B27" s="27" t="s">
        <v>178</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9"/>
    </row>
    <row r="28" spans="1:29" ht="22" customHeight="1" x14ac:dyDescent="0.35">
      <c r="A28" s="82"/>
      <c r="B28" s="83" t="s">
        <v>167</v>
      </c>
      <c r="C28" s="84"/>
      <c r="D28" s="84"/>
      <c r="E28" s="84"/>
      <c r="F28" s="84"/>
      <c r="G28" s="84"/>
      <c r="H28" s="84"/>
      <c r="I28" s="84"/>
      <c r="J28" s="84"/>
      <c r="K28" s="10"/>
      <c r="L28" s="83" t="s">
        <v>192</v>
      </c>
      <c r="M28" s="84"/>
      <c r="N28" s="84"/>
      <c r="O28" s="84"/>
      <c r="P28" s="84"/>
      <c r="Q28" s="84"/>
      <c r="R28" s="84"/>
      <c r="S28" s="84"/>
      <c r="T28" s="84"/>
      <c r="U28" s="152"/>
      <c r="V28" s="153"/>
      <c r="W28" s="153"/>
      <c r="X28" s="153"/>
      <c r="Y28" s="153"/>
      <c r="Z28" s="153"/>
      <c r="AA28" s="153"/>
      <c r="AB28" s="153"/>
      <c r="AC28" s="154"/>
    </row>
    <row r="29" spans="1:29" ht="22" customHeight="1" x14ac:dyDescent="0.35">
      <c r="A29" s="82"/>
      <c r="B29" s="83" t="s">
        <v>187</v>
      </c>
      <c r="C29" s="84"/>
      <c r="D29" s="84"/>
      <c r="E29" s="84"/>
      <c r="F29" s="84"/>
      <c r="G29" s="84"/>
      <c r="H29" s="84"/>
      <c r="I29" s="84"/>
      <c r="J29" s="84"/>
      <c r="K29" s="10"/>
      <c r="L29" s="83" t="s">
        <v>169</v>
      </c>
      <c r="M29" s="84"/>
      <c r="N29" s="84"/>
      <c r="O29" s="84"/>
      <c r="P29" s="84"/>
      <c r="Q29" s="84"/>
      <c r="R29" s="84"/>
      <c r="S29" s="84"/>
      <c r="T29" s="84"/>
      <c r="U29" s="152"/>
      <c r="V29" s="153"/>
      <c r="W29" s="153"/>
      <c r="X29" s="153"/>
      <c r="Y29" s="153"/>
      <c r="Z29" s="153"/>
      <c r="AA29" s="153"/>
      <c r="AB29" s="153"/>
      <c r="AC29" s="154"/>
    </row>
    <row r="30" spans="1:29" ht="25.5" customHeight="1" x14ac:dyDescent="0.35">
      <c r="A30" s="82"/>
      <c r="B30" s="83" t="s">
        <v>201</v>
      </c>
      <c r="C30" s="84"/>
      <c r="D30" s="84"/>
      <c r="E30" s="84"/>
      <c r="F30" s="84"/>
      <c r="G30" s="84"/>
      <c r="H30" s="84"/>
      <c r="I30" s="84"/>
      <c r="J30" s="84"/>
      <c r="K30" s="10"/>
      <c r="L30" s="83" t="s">
        <v>168</v>
      </c>
      <c r="M30" s="84"/>
      <c r="N30" s="84"/>
      <c r="O30" s="84"/>
      <c r="P30" s="84"/>
      <c r="Q30" s="84"/>
      <c r="R30" s="84"/>
      <c r="S30" s="84"/>
      <c r="T30" s="84"/>
      <c r="U30" s="152"/>
      <c r="V30" s="153"/>
      <c r="W30" s="153"/>
      <c r="X30" s="153"/>
      <c r="Y30" s="153"/>
      <c r="Z30" s="153"/>
      <c r="AA30" s="153"/>
      <c r="AB30" s="153"/>
      <c r="AC30" s="154"/>
    </row>
    <row r="31" spans="1:29" ht="9" customHeight="1" x14ac:dyDescent="0.35">
      <c r="A31" s="8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30"/>
    </row>
    <row r="32" spans="1:29" ht="15" customHeight="1" x14ac:dyDescent="0.35">
      <c r="A32" s="82"/>
      <c r="B32" s="27" t="s">
        <v>130</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9"/>
    </row>
    <row r="33" spans="1:31" ht="15" customHeight="1" x14ac:dyDescent="0.35">
      <c r="A33" s="82"/>
      <c r="B33" s="139"/>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1"/>
    </row>
    <row r="34" spans="1:31" ht="25.5" customHeight="1" x14ac:dyDescent="0.35">
      <c r="A34" s="82"/>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7"/>
    </row>
    <row r="35" spans="1:31" ht="9" customHeight="1" x14ac:dyDescent="0.35">
      <c r="A35" s="82"/>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6"/>
    </row>
    <row r="36" spans="1:31" ht="15" customHeight="1" x14ac:dyDescent="0.35">
      <c r="A36" s="82"/>
      <c r="B36" s="27" t="s">
        <v>159</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9"/>
    </row>
    <row r="37" spans="1:31" ht="30" customHeight="1" x14ac:dyDescent="0.35">
      <c r="A37" s="82"/>
      <c r="B37" s="13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1"/>
    </row>
    <row r="38" spans="1:31" ht="30" customHeight="1" x14ac:dyDescent="0.35">
      <c r="A38" s="82"/>
      <c r="B38" s="142"/>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4"/>
    </row>
    <row r="39" spans="1:31" ht="30" customHeight="1" x14ac:dyDescent="0.35">
      <c r="A39" s="82"/>
      <c r="B39" s="142"/>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4"/>
    </row>
    <row r="40" spans="1:31" ht="22.5" customHeight="1" x14ac:dyDescent="0.35">
      <c r="A40" s="82"/>
      <c r="B40" s="142"/>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4"/>
    </row>
    <row r="41" spans="1:31" ht="268.5" customHeight="1" x14ac:dyDescent="0.35">
      <c r="A41" s="82"/>
      <c r="B41" s="145"/>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7"/>
    </row>
    <row r="42" spans="1:31" ht="9" customHeight="1" x14ac:dyDescent="0.3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row r="43" spans="1:31" ht="15" customHeight="1" x14ac:dyDescent="0.35">
      <c r="A43" s="82"/>
      <c r="B43" s="99" t="s">
        <v>165</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row>
    <row r="44" spans="1:31" ht="15" customHeight="1" x14ac:dyDescent="0.35">
      <c r="A44" s="82"/>
      <c r="B44" s="27" t="s">
        <v>5</v>
      </c>
      <c r="C44" s="28"/>
      <c r="D44" s="28"/>
      <c r="E44" s="28"/>
      <c r="F44" s="28"/>
      <c r="G44" s="28"/>
      <c r="H44" s="28"/>
      <c r="I44" s="28"/>
      <c r="J44" s="28"/>
      <c r="K44" s="28"/>
      <c r="L44" s="28"/>
      <c r="M44" s="28"/>
      <c r="N44" s="28"/>
      <c r="O44" s="28"/>
      <c r="P44" s="28"/>
      <c r="Q44" s="28"/>
      <c r="R44" s="28"/>
      <c r="S44" s="28"/>
      <c r="T44" s="28"/>
      <c r="U44" s="28"/>
      <c r="V44" s="28"/>
      <c r="W44" s="28"/>
      <c r="X44" s="28"/>
      <c r="Y44" s="28"/>
      <c r="Z44" s="100"/>
      <c r="AA44" s="100"/>
      <c r="AB44" s="100"/>
      <c r="AC44" s="101"/>
      <c r="AD44" s="9"/>
      <c r="AE44" s="9"/>
    </row>
    <row r="45" spans="1:31" ht="15" customHeight="1" x14ac:dyDescent="0.35">
      <c r="A45" s="82"/>
      <c r="B45" s="102"/>
      <c r="C45" s="103"/>
      <c r="D45" s="103"/>
      <c r="E45" s="103"/>
      <c r="F45" s="103"/>
      <c r="G45" s="103"/>
      <c r="H45" s="103"/>
      <c r="I45" s="103"/>
      <c r="J45" s="104"/>
      <c r="K45" s="36" t="s">
        <v>6</v>
      </c>
      <c r="L45" s="37"/>
      <c r="M45" s="38"/>
      <c r="N45" s="36" t="s">
        <v>7</v>
      </c>
      <c r="O45" s="37"/>
      <c r="P45" s="37"/>
      <c r="Q45" s="37"/>
      <c r="R45" s="37"/>
      <c r="S45" s="37"/>
      <c r="T45" s="38"/>
      <c r="U45" s="39" t="s">
        <v>8</v>
      </c>
      <c r="V45" s="39"/>
      <c r="W45" s="39"/>
      <c r="X45" s="39"/>
      <c r="Y45" s="39"/>
      <c r="Z45" s="39"/>
      <c r="AA45" s="39"/>
      <c r="AB45" s="39"/>
      <c r="AC45" s="39"/>
    </row>
    <row r="46" spans="1:31" ht="22" customHeight="1" x14ac:dyDescent="0.35">
      <c r="A46" s="82"/>
      <c r="B46" s="40" t="s">
        <v>193</v>
      </c>
      <c r="C46" s="41"/>
      <c r="D46" s="41"/>
      <c r="E46" s="41"/>
      <c r="F46" s="41"/>
      <c r="G46" s="41"/>
      <c r="H46" s="41"/>
      <c r="I46" s="41"/>
      <c r="J46" s="42"/>
      <c r="K46" s="148"/>
      <c r="L46" s="149"/>
      <c r="M46" s="150"/>
      <c r="N46" s="149"/>
      <c r="O46" s="149"/>
      <c r="P46" s="149"/>
      <c r="Q46" s="149"/>
      <c r="R46" s="149"/>
      <c r="S46" s="149"/>
      <c r="T46" s="150"/>
      <c r="U46" s="43">
        <f t="shared" ref="U46:U55" si="0">K46+N46</f>
        <v>0</v>
      </c>
      <c r="V46" s="43"/>
      <c r="W46" s="43"/>
      <c r="X46" s="43"/>
      <c r="Y46" s="43"/>
      <c r="Z46" s="43"/>
      <c r="AA46" s="43"/>
      <c r="AB46" s="43"/>
      <c r="AC46" s="43"/>
    </row>
    <row r="47" spans="1:31" ht="22" customHeight="1" x14ac:dyDescent="0.35">
      <c r="A47" s="82"/>
      <c r="B47" s="70" t="s">
        <v>9</v>
      </c>
      <c r="C47" s="71"/>
      <c r="D47" s="71"/>
      <c r="E47" s="71"/>
      <c r="F47" s="71"/>
      <c r="G47" s="71"/>
      <c r="H47" s="71"/>
      <c r="I47" s="71"/>
      <c r="J47" s="72"/>
      <c r="K47" s="44">
        <f>SUM(K48,K49)</f>
        <v>0</v>
      </c>
      <c r="L47" s="45"/>
      <c r="M47" s="46"/>
      <c r="N47" s="44">
        <f>SUM(N48,N49)</f>
        <v>0</v>
      </c>
      <c r="O47" s="45"/>
      <c r="P47" s="45"/>
      <c r="Q47" s="45"/>
      <c r="R47" s="45"/>
      <c r="S47" s="45"/>
      <c r="T47" s="46"/>
      <c r="U47" s="43">
        <f t="shared" si="0"/>
        <v>0</v>
      </c>
      <c r="V47" s="43"/>
      <c r="W47" s="43"/>
      <c r="X47" s="43"/>
      <c r="Y47" s="43"/>
      <c r="Z47" s="43"/>
      <c r="AA47" s="43"/>
      <c r="AB47" s="43"/>
      <c r="AC47" s="43"/>
    </row>
    <row r="48" spans="1:31" ht="15" customHeight="1" x14ac:dyDescent="0.35">
      <c r="A48" s="82"/>
      <c r="B48" s="47"/>
      <c r="C48" s="40" t="s">
        <v>173</v>
      </c>
      <c r="D48" s="41"/>
      <c r="E48" s="41"/>
      <c r="F48" s="41"/>
      <c r="G48" s="41"/>
      <c r="H48" s="41"/>
      <c r="I48" s="41"/>
      <c r="J48" s="42"/>
      <c r="K48" s="148"/>
      <c r="L48" s="149"/>
      <c r="M48" s="150"/>
      <c r="N48" s="149"/>
      <c r="O48" s="149"/>
      <c r="P48" s="149"/>
      <c r="Q48" s="149"/>
      <c r="R48" s="149"/>
      <c r="S48" s="149"/>
      <c r="T48" s="150"/>
      <c r="U48" s="43">
        <f t="shared" si="0"/>
        <v>0</v>
      </c>
      <c r="V48" s="43"/>
      <c r="W48" s="43"/>
      <c r="X48" s="43"/>
      <c r="Y48" s="43"/>
      <c r="Z48" s="43"/>
      <c r="AA48" s="43"/>
      <c r="AB48" s="43"/>
      <c r="AC48" s="43"/>
    </row>
    <row r="49" spans="1:32" ht="15" customHeight="1" x14ac:dyDescent="0.35">
      <c r="A49" s="82"/>
      <c r="B49" s="48"/>
      <c r="C49" s="49" t="s">
        <v>0</v>
      </c>
      <c r="D49" s="50"/>
      <c r="E49" s="50"/>
      <c r="F49" s="50"/>
      <c r="G49" s="41"/>
      <c r="H49" s="41"/>
      <c r="I49" s="41"/>
      <c r="J49" s="42"/>
      <c r="K49" s="148"/>
      <c r="L49" s="149"/>
      <c r="M49" s="150"/>
      <c r="N49" s="148"/>
      <c r="O49" s="149"/>
      <c r="P49" s="149"/>
      <c r="Q49" s="149"/>
      <c r="R49" s="149"/>
      <c r="S49" s="149"/>
      <c r="T49" s="150"/>
      <c r="U49" s="43">
        <f t="shared" si="0"/>
        <v>0</v>
      </c>
      <c r="V49" s="43"/>
      <c r="W49" s="43"/>
      <c r="X49" s="43"/>
      <c r="Y49" s="43"/>
      <c r="Z49" s="43"/>
      <c r="AA49" s="43"/>
      <c r="AB49" s="43"/>
      <c r="AC49" s="43"/>
    </row>
    <row r="50" spans="1:32" ht="30" customHeight="1" x14ac:dyDescent="0.35">
      <c r="A50" s="82"/>
      <c r="B50" s="83" t="s">
        <v>194</v>
      </c>
      <c r="C50" s="84"/>
      <c r="D50" s="84"/>
      <c r="E50" s="84"/>
      <c r="F50" s="84"/>
      <c r="G50" s="84"/>
      <c r="H50" s="84"/>
      <c r="I50" s="84"/>
      <c r="J50" s="136"/>
      <c r="K50" s="44"/>
      <c r="L50" s="45"/>
      <c r="M50" s="46"/>
      <c r="N50" s="44">
        <f>SUM(N51,N52,N53)</f>
        <v>0</v>
      </c>
      <c r="O50" s="45"/>
      <c r="P50" s="45"/>
      <c r="Q50" s="45"/>
      <c r="R50" s="45"/>
      <c r="S50" s="45"/>
      <c r="T50" s="46"/>
      <c r="U50" s="44">
        <f>K50+N50</f>
        <v>0</v>
      </c>
      <c r="V50" s="45"/>
      <c r="W50" s="45"/>
      <c r="X50" s="45"/>
      <c r="Y50" s="45"/>
      <c r="Z50" s="45"/>
      <c r="AA50" s="45"/>
      <c r="AB50" s="45"/>
      <c r="AC50" s="46"/>
    </row>
    <row r="51" spans="1:32" ht="15" customHeight="1" x14ac:dyDescent="0.35">
      <c r="A51" s="82"/>
      <c r="B51" s="47"/>
      <c r="C51" s="49" t="s">
        <v>195</v>
      </c>
      <c r="D51" s="50"/>
      <c r="E51" s="50"/>
      <c r="F51" s="50"/>
      <c r="G51" s="41"/>
      <c r="H51" s="41"/>
      <c r="I51" s="41"/>
      <c r="J51" s="42"/>
      <c r="K51" s="44"/>
      <c r="L51" s="45"/>
      <c r="M51" s="46"/>
      <c r="N51" s="149"/>
      <c r="O51" s="149"/>
      <c r="P51" s="149"/>
      <c r="Q51" s="149"/>
      <c r="R51" s="149"/>
      <c r="S51" s="149"/>
      <c r="T51" s="150"/>
      <c r="U51" s="44">
        <f t="shared" ref="U51:U53" si="1">K51+N51</f>
        <v>0</v>
      </c>
      <c r="V51" s="45"/>
      <c r="W51" s="45"/>
      <c r="X51" s="45"/>
      <c r="Y51" s="45"/>
      <c r="Z51" s="45"/>
      <c r="AA51" s="45"/>
      <c r="AB51" s="45"/>
      <c r="AC51" s="46"/>
    </row>
    <row r="52" spans="1:32" ht="15" customHeight="1" x14ac:dyDescent="0.35">
      <c r="A52" s="82"/>
      <c r="B52" s="137"/>
      <c r="C52" s="49" t="s">
        <v>196</v>
      </c>
      <c r="D52" s="50"/>
      <c r="E52" s="50"/>
      <c r="F52" s="50"/>
      <c r="G52" s="41"/>
      <c r="H52" s="41"/>
      <c r="I52" s="41"/>
      <c r="J52" s="42"/>
      <c r="K52" s="44"/>
      <c r="L52" s="45"/>
      <c r="M52" s="46"/>
      <c r="N52" s="148"/>
      <c r="O52" s="149"/>
      <c r="P52" s="149"/>
      <c r="Q52" s="149"/>
      <c r="R52" s="149"/>
      <c r="S52" s="149"/>
      <c r="T52" s="150"/>
      <c r="U52" s="44">
        <f t="shared" si="1"/>
        <v>0</v>
      </c>
      <c r="V52" s="45"/>
      <c r="W52" s="45"/>
      <c r="X52" s="45"/>
      <c r="Y52" s="45"/>
      <c r="Z52" s="45"/>
      <c r="AA52" s="45"/>
      <c r="AB52" s="45"/>
      <c r="AC52" s="46"/>
    </row>
    <row r="53" spans="1:32" ht="15" customHeight="1" x14ac:dyDescent="0.35">
      <c r="A53" s="82"/>
      <c r="B53" s="48"/>
      <c r="C53" s="49" t="s">
        <v>197</v>
      </c>
      <c r="D53" s="50"/>
      <c r="E53" s="50"/>
      <c r="F53" s="50"/>
      <c r="G53" s="41"/>
      <c r="H53" s="41"/>
      <c r="I53" s="41"/>
      <c r="J53" s="42"/>
      <c r="K53" s="44"/>
      <c r="L53" s="45"/>
      <c r="M53" s="46"/>
      <c r="N53" s="148"/>
      <c r="O53" s="149"/>
      <c r="P53" s="149"/>
      <c r="Q53" s="149"/>
      <c r="R53" s="149"/>
      <c r="S53" s="149"/>
      <c r="T53" s="150"/>
      <c r="U53" s="44">
        <f t="shared" si="1"/>
        <v>0</v>
      </c>
      <c r="V53" s="45"/>
      <c r="W53" s="45"/>
      <c r="X53" s="45"/>
      <c r="Y53" s="45"/>
      <c r="Z53" s="45"/>
      <c r="AA53" s="45"/>
      <c r="AB53" s="45"/>
      <c r="AC53" s="46"/>
    </row>
    <row r="54" spans="1:32" ht="15" customHeight="1" thickBot="1" x14ac:dyDescent="0.4">
      <c r="A54" s="82"/>
      <c r="B54" s="105" t="s">
        <v>188</v>
      </c>
      <c r="C54" s="106"/>
      <c r="D54" s="106"/>
      <c r="E54" s="106"/>
      <c r="F54" s="106"/>
      <c r="G54" s="107">
        <v>4.4999999999999998E-2</v>
      </c>
      <c r="H54" s="107"/>
      <c r="I54" s="106" t="s">
        <v>199</v>
      </c>
      <c r="J54" s="119"/>
      <c r="K54" s="120">
        <f>ROUND(SUM(K46:M47)*(1+G54)^2-SUM(K46:M47),0)</f>
        <v>0</v>
      </c>
      <c r="L54" s="121"/>
      <c r="M54" s="122"/>
      <c r="N54" s="120">
        <f>ROUND(SUM(N46:T47,N50)*(1+G54)^2-SUM(N46:T47,N50),0)</f>
        <v>0</v>
      </c>
      <c r="O54" s="121"/>
      <c r="P54" s="121"/>
      <c r="Q54" s="121"/>
      <c r="R54" s="121"/>
      <c r="S54" s="121"/>
      <c r="T54" s="122"/>
      <c r="U54" s="123">
        <f t="shared" si="0"/>
        <v>0</v>
      </c>
      <c r="V54" s="123"/>
      <c r="W54" s="123"/>
      <c r="X54" s="123"/>
      <c r="Y54" s="123"/>
      <c r="Z54" s="123"/>
      <c r="AA54" s="123"/>
      <c r="AB54" s="123"/>
      <c r="AC54" s="123"/>
    </row>
    <row r="55" spans="1:32" ht="15" customHeight="1" thickTop="1" x14ac:dyDescent="0.35">
      <c r="A55" s="82"/>
      <c r="B55" s="124" t="s">
        <v>142</v>
      </c>
      <c r="C55" s="125"/>
      <c r="D55" s="125"/>
      <c r="E55" s="125"/>
      <c r="F55" s="125"/>
      <c r="G55" s="125"/>
      <c r="H55" s="125"/>
      <c r="I55" s="125"/>
      <c r="J55" s="126"/>
      <c r="K55" s="53">
        <f>SUM(K46:M47)+K54</f>
        <v>0</v>
      </c>
      <c r="L55" s="54"/>
      <c r="M55" s="54"/>
      <c r="N55" s="53">
        <f>SUM(N46:T47)+N50+N54</f>
        <v>0</v>
      </c>
      <c r="O55" s="54"/>
      <c r="P55" s="54"/>
      <c r="Q55" s="54"/>
      <c r="R55" s="54"/>
      <c r="S55" s="54"/>
      <c r="T55" s="127"/>
      <c r="U55" s="128">
        <f t="shared" si="0"/>
        <v>0</v>
      </c>
      <c r="V55" s="128"/>
      <c r="W55" s="128"/>
      <c r="X55" s="128"/>
      <c r="Y55" s="128"/>
      <c r="Z55" s="128"/>
      <c r="AA55" s="128"/>
      <c r="AB55" s="128"/>
      <c r="AC55" s="128"/>
      <c r="AD55" s="11"/>
    </row>
    <row r="56" spans="1:32" ht="9" customHeight="1" x14ac:dyDescent="0.35">
      <c r="A56" s="8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row>
    <row r="57" spans="1:32" ht="15" customHeight="1" x14ac:dyDescent="0.35">
      <c r="A57" s="82"/>
      <c r="B57" s="31" t="s">
        <v>182</v>
      </c>
      <c r="C57" s="32"/>
      <c r="D57" s="32"/>
      <c r="E57" s="32"/>
      <c r="F57" s="32"/>
      <c r="G57" s="32"/>
      <c r="H57" s="32"/>
      <c r="I57" s="32"/>
      <c r="J57" s="32"/>
      <c r="K57" s="55">
        <v>2000000</v>
      </c>
      <c r="L57" s="55"/>
      <c r="M57" s="55"/>
      <c r="N57" s="12"/>
      <c r="O57" s="12"/>
      <c r="P57" s="12"/>
      <c r="Q57" s="12"/>
      <c r="R57" s="12"/>
      <c r="S57" s="12"/>
      <c r="T57" s="12"/>
      <c r="U57" s="12"/>
      <c r="V57" s="12"/>
      <c r="W57" s="12"/>
      <c r="X57" s="12"/>
      <c r="Y57" s="12"/>
      <c r="Z57" s="12"/>
      <c r="AA57" s="12"/>
      <c r="AB57" s="12"/>
      <c r="AC57" s="13"/>
      <c r="AF57" s="11"/>
    </row>
    <row r="58" spans="1:32" ht="15" customHeight="1" x14ac:dyDescent="0.35">
      <c r="A58" s="82"/>
      <c r="B58" s="31" t="s">
        <v>11</v>
      </c>
      <c r="C58" s="32"/>
      <c r="D58" s="32"/>
      <c r="E58" s="32"/>
      <c r="F58" s="32"/>
      <c r="G58" s="32"/>
      <c r="H58" s="32"/>
      <c r="I58" s="32"/>
      <c r="J58" s="32"/>
      <c r="K58" s="51">
        <v>0</v>
      </c>
      <c r="L58" s="51"/>
      <c r="M58" s="52"/>
      <c r="N58" s="6"/>
      <c r="O58" s="32" t="s">
        <v>12</v>
      </c>
      <c r="P58" s="32"/>
      <c r="Q58" s="32"/>
      <c r="R58" s="32"/>
      <c r="S58" s="32"/>
      <c r="T58" s="32"/>
      <c r="U58" s="32"/>
      <c r="V58" s="51">
        <f>100%-K58</f>
        <v>1</v>
      </c>
      <c r="W58" s="51"/>
      <c r="X58" s="51"/>
      <c r="Y58" s="51"/>
      <c r="Z58" s="51"/>
      <c r="AA58" s="51"/>
      <c r="AB58" s="51"/>
      <c r="AC58" s="52"/>
    </row>
    <row r="59" spans="1:32" ht="8.25" customHeight="1" x14ac:dyDescent="0.3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row>
    <row r="60" spans="1:32" ht="15" customHeight="1" x14ac:dyDescent="0.35">
      <c r="A60" s="82"/>
      <c r="B60" s="70" t="s">
        <v>124</v>
      </c>
      <c r="C60" s="71"/>
      <c r="D60" s="71"/>
      <c r="E60" s="71"/>
      <c r="F60" s="17" t="s">
        <v>144</v>
      </c>
      <c r="G60" s="138">
        <f>K58</f>
        <v>0</v>
      </c>
      <c r="H60" s="138"/>
      <c r="I60" s="16" t="s">
        <v>145</v>
      </c>
      <c r="J60" s="7"/>
      <c r="K60" s="44">
        <f>IF(K55&lt;(K57/V58), K58*K55, (K57/V58)-K57)</f>
        <v>0</v>
      </c>
      <c r="L60" s="45"/>
      <c r="M60" s="46"/>
      <c r="N60" s="108"/>
      <c r="O60" s="109"/>
      <c r="P60" s="109"/>
      <c r="Q60" s="109"/>
      <c r="R60" s="109"/>
      <c r="S60" s="109"/>
      <c r="T60" s="109"/>
      <c r="U60" s="109"/>
      <c r="V60" s="109"/>
      <c r="W60" s="109"/>
      <c r="X60" s="109"/>
      <c r="Y60" s="109"/>
      <c r="Z60" s="109"/>
      <c r="AA60" s="109"/>
      <c r="AB60" s="109"/>
      <c r="AC60" s="109"/>
    </row>
    <row r="61" spans="1:32" ht="15" customHeight="1" x14ac:dyDescent="0.35">
      <c r="A61" s="82"/>
      <c r="B61" s="70" t="s">
        <v>143</v>
      </c>
      <c r="C61" s="71"/>
      <c r="D61" s="71"/>
      <c r="E61" s="71"/>
      <c r="F61" s="71"/>
      <c r="G61" s="71"/>
      <c r="H61" s="71"/>
      <c r="I61" s="71"/>
      <c r="J61" s="72"/>
      <c r="K61" s="44">
        <f>IF(K55-K60&gt;K64, K55-K57-K60, 0)</f>
        <v>0</v>
      </c>
      <c r="L61" s="45"/>
      <c r="M61" s="46"/>
      <c r="N61" s="108"/>
      <c r="O61" s="109"/>
      <c r="P61" s="109"/>
      <c r="Q61" s="109"/>
      <c r="R61" s="109"/>
      <c r="S61" s="109"/>
      <c r="T61" s="109"/>
      <c r="U61" s="109"/>
      <c r="V61" s="109"/>
      <c r="W61" s="109"/>
      <c r="X61" s="109"/>
      <c r="Y61" s="109"/>
      <c r="Z61" s="109"/>
      <c r="AA61" s="109"/>
      <c r="AB61" s="109"/>
      <c r="AC61" s="109"/>
    </row>
    <row r="62" spans="1:32" ht="15" customHeight="1" x14ac:dyDescent="0.35">
      <c r="A62" s="82"/>
      <c r="B62" s="70" t="s">
        <v>198</v>
      </c>
      <c r="C62" s="71"/>
      <c r="D62" s="71"/>
      <c r="E62" s="71"/>
      <c r="F62" s="71"/>
      <c r="G62" s="71"/>
      <c r="H62" s="71"/>
      <c r="I62" s="71"/>
      <c r="J62" s="72"/>
      <c r="K62" s="44">
        <f>+N55</f>
        <v>0</v>
      </c>
      <c r="L62" s="45"/>
      <c r="M62" s="46"/>
      <c r="N62" s="108"/>
      <c r="O62" s="109"/>
      <c r="P62" s="109"/>
      <c r="Q62" s="109"/>
      <c r="R62" s="109"/>
      <c r="S62" s="109"/>
      <c r="T62" s="109"/>
      <c r="U62" s="109"/>
      <c r="V62" s="109"/>
      <c r="W62" s="109"/>
      <c r="X62" s="109"/>
      <c r="Y62" s="109"/>
      <c r="Z62" s="109"/>
      <c r="AA62" s="109"/>
      <c r="AB62" s="109"/>
      <c r="AC62" s="109"/>
    </row>
    <row r="63" spans="1:32" ht="15" customHeight="1" x14ac:dyDescent="0.35">
      <c r="A63" s="82"/>
      <c r="B63" s="110" t="s">
        <v>138</v>
      </c>
      <c r="C63" s="111"/>
      <c r="D63" s="111"/>
      <c r="E63" s="111"/>
      <c r="F63" s="111"/>
      <c r="G63" s="111"/>
      <c r="H63" s="111"/>
      <c r="I63" s="111"/>
      <c r="J63" s="112"/>
      <c r="K63" s="113">
        <f>SUM(K60:M62)</f>
        <v>0</v>
      </c>
      <c r="L63" s="114"/>
      <c r="M63" s="115"/>
      <c r="N63" s="108"/>
      <c r="O63" s="109"/>
      <c r="P63" s="109"/>
      <c r="Q63" s="109"/>
      <c r="R63" s="109"/>
      <c r="S63" s="109"/>
      <c r="T63" s="109"/>
      <c r="U63" s="109"/>
      <c r="V63" s="109"/>
      <c r="W63" s="109"/>
      <c r="X63" s="109"/>
      <c r="Y63" s="109"/>
      <c r="Z63" s="109"/>
      <c r="AA63" s="109"/>
      <c r="AB63" s="109"/>
      <c r="AC63" s="109"/>
    </row>
    <row r="64" spans="1:32" ht="15" customHeight="1" x14ac:dyDescent="0.35">
      <c r="A64" s="82"/>
      <c r="B64" s="116" t="s">
        <v>125</v>
      </c>
      <c r="C64" s="117"/>
      <c r="D64" s="117"/>
      <c r="E64" s="117"/>
      <c r="F64" s="117"/>
      <c r="G64" s="117"/>
      <c r="H64" s="117"/>
      <c r="I64" s="117"/>
      <c r="J64" s="118"/>
      <c r="K64" s="113">
        <f>IF(K55-K60&lt;K57, K55-K60, K57)</f>
        <v>0</v>
      </c>
      <c r="L64" s="114"/>
      <c r="M64" s="115"/>
      <c r="N64" s="108"/>
      <c r="O64" s="109"/>
      <c r="P64" s="109"/>
      <c r="Q64" s="109"/>
      <c r="R64" s="109"/>
      <c r="S64" s="109"/>
      <c r="T64" s="109"/>
      <c r="U64" s="109"/>
      <c r="V64" s="109"/>
      <c r="W64" s="109"/>
      <c r="X64" s="109"/>
      <c r="Y64" s="109"/>
      <c r="Z64" s="109"/>
      <c r="AA64" s="109"/>
      <c r="AB64" s="109"/>
      <c r="AC64" s="109"/>
    </row>
    <row r="65" spans="1:29" ht="9" customHeight="1" x14ac:dyDescent="0.3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row>
    <row r="66" spans="1:29" ht="15" customHeight="1" x14ac:dyDescent="0.35">
      <c r="A66" s="82"/>
      <c r="B66" s="99" t="s">
        <v>180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row>
    <row r="67" spans="1:29" ht="15" customHeight="1" x14ac:dyDescent="0.35">
      <c r="A67" s="82"/>
      <c r="B67" s="27" t="s">
        <v>141</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9"/>
    </row>
    <row r="68" spans="1:29" ht="15" customHeight="1" x14ac:dyDescent="0.35">
      <c r="A68" s="82"/>
      <c r="B68" s="70" t="s">
        <v>131</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2"/>
    </row>
    <row r="69" spans="1:29" ht="15" customHeight="1" x14ac:dyDescent="0.35">
      <c r="A69" s="82"/>
      <c r="B69" s="13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1"/>
    </row>
    <row r="70" spans="1:29" ht="15" customHeight="1" x14ac:dyDescent="0.35">
      <c r="A70" s="82"/>
      <c r="B70" s="142"/>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4"/>
    </row>
    <row r="71" spans="1:29" ht="15" customHeight="1" x14ac:dyDescent="0.35">
      <c r="A71" s="82"/>
      <c r="B71" s="142"/>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4"/>
    </row>
    <row r="72" spans="1:29" ht="15" customHeight="1" x14ac:dyDescent="0.35">
      <c r="A72" s="82"/>
      <c r="B72" s="142"/>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4"/>
    </row>
    <row r="73" spans="1:29" ht="15" customHeight="1" x14ac:dyDescent="0.35">
      <c r="A73" s="82"/>
      <c r="B73" s="145"/>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7"/>
    </row>
    <row r="74" spans="1:29" ht="15" customHeight="1" x14ac:dyDescent="0.35">
      <c r="A74" s="82"/>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row>
    <row r="75" spans="1:29" ht="15" customHeight="1" x14ac:dyDescent="0.35">
      <c r="A75" s="82"/>
      <c r="B75" s="134" t="s">
        <v>140</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row>
    <row r="76" spans="1:29" ht="15" customHeight="1" x14ac:dyDescent="0.35">
      <c r="A76" s="82"/>
      <c r="B76" s="135" t="s">
        <v>139</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1:29" ht="15" customHeight="1" x14ac:dyDescent="0.3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row>
    <row r="78" spans="1:29" ht="15" hidden="1" customHeight="1" x14ac:dyDescent="0.35">
      <c r="A78" s="82"/>
      <c r="B78" s="3" t="s">
        <v>137</v>
      </c>
    </row>
    <row r="79" spans="1:29" ht="15" hidden="1" customHeight="1" x14ac:dyDescent="0.35">
      <c r="A79" s="82"/>
      <c r="C79" s="3" t="s">
        <v>132</v>
      </c>
    </row>
    <row r="80" spans="1:29" ht="15" hidden="1" customHeight="1" x14ac:dyDescent="0.35">
      <c r="A80" s="82"/>
      <c r="C80" s="3" t="s">
        <v>133</v>
      </c>
    </row>
    <row r="81" spans="1:29" ht="15" hidden="1" customHeight="1" x14ac:dyDescent="0.35">
      <c r="A81" s="82"/>
      <c r="C81" s="3" t="s">
        <v>134</v>
      </c>
    </row>
    <row r="82" spans="1:29" ht="15" hidden="1" customHeight="1" x14ac:dyDescent="0.35">
      <c r="A82" s="82"/>
      <c r="C82" s="3" t="s">
        <v>135</v>
      </c>
    </row>
    <row r="83" spans="1:29" ht="15" hidden="1" customHeight="1" x14ac:dyDescent="0.35">
      <c r="A83" s="82"/>
      <c r="C83" s="3" t="s">
        <v>136</v>
      </c>
    </row>
    <row r="84" spans="1:29" ht="15" hidden="1" customHeight="1" x14ac:dyDescent="0.35">
      <c r="A84" s="82"/>
    </row>
    <row r="85" spans="1:29" ht="15" customHeight="1" x14ac:dyDescent="0.35">
      <c r="A85" s="82"/>
      <c r="B85" s="130" t="s">
        <v>147</v>
      </c>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row>
    <row r="86" spans="1:29" ht="15" customHeight="1" x14ac:dyDescent="0.35">
      <c r="A86" s="82"/>
      <c r="C86" s="131" t="s">
        <v>149</v>
      </c>
      <c r="D86" s="131"/>
      <c r="E86" s="131"/>
      <c r="F86" s="131"/>
      <c r="G86" s="131"/>
      <c r="H86" s="131"/>
      <c r="I86" s="132"/>
      <c r="J86" s="132"/>
      <c r="K86" s="132"/>
      <c r="L86" s="132"/>
      <c r="M86" s="132"/>
      <c r="N86" s="132"/>
      <c r="O86" s="132"/>
      <c r="P86" s="132"/>
      <c r="Q86" s="132"/>
      <c r="R86" s="132"/>
      <c r="S86" s="132"/>
      <c r="T86" s="132"/>
      <c r="U86" s="132"/>
      <c r="V86" s="132"/>
      <c r="W86" s="132"/>
      <c r="X86" s="132"/>
      <c r="Y86" s="132"/>
      <c r="Z86" s="132"/>
      <c r="AA86" s="132"/>
      <c r="AB86" s="132"/>
      <c r="AC86" s="132"/>
    </row>
    <row r="87" spans="1:29" ht="15" customHeight="1" x14ac:dyDescent="0.35">
      <c r="A87" s="82"/>
      <c r="B87" s="130" t="s">
        <v>148</v>
      </c>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row>
    <row r="88" spans="1:29" ht="15" customHeight="1" x14ac:dyDescent="0.35">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row>
    <row r="89" spans="1:29" ht="15" customHeight="1" x14ac:dyDescent="0.35"/>
    <row r="90" spans="1:29" ht="15" customHeight="1" x14ac:dyDescent="0.35"/>
  </sheetData>
  <sheetProtection sheet="1" selectLockedCells="1"/>
  <protectedRanges>
    <protectedRange sqref="B42:AC46" name="Scopt"/>
    <protectedRange sqref="L17:AC25" name="Location"/>
    <protectedRange sqref="L8:AC14" name="General"/>
    <protectedRange sqref="I5:K5" name="Date"/>
    <protectedRange sqref="K27:K30 U27:AC30 K33:K35 U33:AC35" name="NBI"/>
    <protectedRange sqref="B38" name="Proj location"/>
  </protectedRanges>
  <mergeCells count="146">
    <mergeCell ref="B77:AC77"/>
    <mergeCell ref="B85:AC85"/>
    <mergeCell ref="C86:H86"/>
    <mergeCell ref="I86:AC86"/>
    <mergeCell ref="B87:AC88"/>
    <mergeCell ref="K64:M64"/>
    <mergeCell ref="B65:AC65"/>
    <mergeCell ref="B66:AC66"/>
    <mergeCell ref="B67:AC67"/>
    <mergeCell ref="B68:AC68"/>
    <mergeCell ref="B69:AC73"/>
    <mergeCell ref="B74:AC74"/>
    <mergeCell ref="B75:AC75"/>
    <mergeCell ref="B76:AC76"/>
    <mergeCell ref="A1:A87"/>
    <mergeCell ref="C48:J48"/>
    <mergeCell ref="B50:J50"/>
    <mergeCell ref="B51:B53"/>
    <mergeCell ref="C51:J51"/>
    <mergeCell ref="C52:J52"/>
    <mergeCell ref="K52:M52"/>
    <mergeCell ref="N52:T52"/>
    <mergeCell ref="U52:AC52"/>
    <mergeCell ref="C53:J53"/>
    <mergeCell ref="N53:T53"/>
    <mergeCell ref="U53:AC53"/>
    <mergeCell ref="B54:F54"/>
    <mergeCell ref="G54:H54"/>
    <mergeCell ref="I54:J54"/>
    <mergeCell ref="N54:T54"/>
    <mergeCell ref="U54:AC54"/>
    <mergeCell ref="B55:J55"/>
    <mergeCell ref="K55:M55"/>
    <mergeCell ref="N55:T55"/>
    <mergeCell ref="U55:AC55"/>
    <mergeCell ref="B56:AC56"/>
    <mergeCell ref="O58:U58"/>
    <mergeCell ref="V58:AC58"/>
    <mergeCell ref="B6:AC6"/>
    <mergeCell ref="B7:AC7"/>
    <mergeCell ref="B8:K8"/>
    <mergeCell ref="L8:AC8"/>
    <mergeCell ref="B9:K9"/>
    <mergeCell ref="L9:AC9"/>
    <mergeCell ref="B1:AC1"/>
    <mergeCell ref="B2:AC2"/>
    <mergeCell ref="B3:AC3"/>
    <mergeCell ref="B4:H4"/>
    <mergeCell ref="I4:K4"/>
    <mergeCell ref="L4:AC4"/>
    <mergeCell ref="B5:H5"/>
    <mergeCell ref="I5:K5"/>
    <mergeCell ref="N5:AC5"/>
    <mergeCell ref="L17:AC17"/>
    <mergeCell ref="B10:K10"/>
    <mergeCell ref="L10:AC11"/>
    <mergeCell ref="B11:K11"/>
    <mergeCell ref="B12:K12"/>
    <mergeCell ref="L12:AC12"/>
    <mergeCell ref="B13:K13"/>
    <mergeCell ref="L13:AC13"/>
    <mergeCell ref="B21:K21"/>
    <mergeCell ref="B14:K14"/>
    <mergeCell ref="L14:AC14"/>
    <mergeCell ref="B15:AC15"/>
    <mergeCell ref="B16:AC16"/>
    <mergeCell ref="B17:K17"/>
    <mergeCell ref="L22:AC22"/>
    <mergeCell ref="B22:K22"/>
    <mergeCell ref="B23:K23"/>
    <mergeCell ref="L23:AC23"/>
    <mergeCell ref="B24:K24"/>
    <mergeCell ref="L24:AC24"/>
    <mergeCell ref="L21:AC21"/>
    <mergeCell ref="B18:K18"/>
    <mergeCell ref="L18:AC18"/>
    <mergeCell ref="B19:K19"/>
    <mergeCell ref="L19:AC19"/>
    <mergeCell ref="B20:K20"/>
    <mergeCell ref="L20:AC20"/>
    <mergeCell ref="B36:AC36"/>
    <mergeCell ref="B25:K25"/>
    <mergeCell ref="L25:AC25"/>
    <mergeCell ref="B31:AC31"/>
    <mergeCell ref="B32:AC32"/>
    <mergeCell ref="B28:J28"/>
    <mergeCell ref="L28:T28"/>
    <mergeCell ref="U28:AC28"/>
    <mergeCell ref="B29:J29"/>
    <mergeCell ref="L29:T29"/>
    <mergeCell ref="U29:AC29"/>
    <mergeCell ref="B30:J30"/>
    <mergeCell ref="L30:T30"/>
    <mergeCell ref="U30:AC30"/>
    <mergeCell ref="B26:AC26"/>
    <mergeCell ref="B27:AC27"/>
    <mergeCell ref="B33:AC34"/>
    <mergeCell ref="B35:AC35"/>
    <mergeCell ref="K53:M53"/>
    <mergeCell ref="K54:M54"/>
    <mergeCell ref="B59:AC59"/>
    <mergeCell ref="B60:E60"/>
    <mergeCell ref="G60:H60"/>
    <mergeCell ref="K60:M60"/>
    <mergeCell ref="N60:AC64"/>
    <mergeCell ref="B61:J61"/>
    <mergeCell ref="K61:M61"/>
    <mergeCell ref="B62:J62"/>
    <mergeCell ref="K62:M62"/>
    <mergeCell ref="B63:J63"/>
    <mergeCell ref="K63:M63"/>
    <mergeCell ref="B64:J64"/>
    <mergeCell ref="B58:J58"/>
    <mergeCell ref="K58:M58"/>
    <mergeCell ref="B57:J57"/>
    <mergeCell ref="K57:M57"/>
    <mergeCell ref="B47:J47"/>
    <mergeCell ref="K47:M47"/>
    <mergeCell ref="N47:T47"/>
    <mergeCell ref="U47:AC47"/>
    <mergeCell ref="B48:B49"/>
    <mergeCell ref="K48:M48"/>
    <mergeCell ref="N48:T48"/>
    <mergeCell ref="K51:M51"/>
    <mergeCell ref="N51:T51"/>
    <mergeCell ref="U51:AC51"/>
    <mergeCell ref="K50:M50"/>
    <mergeCell ref="N50:T50"/>
    <mergeCell ref="U50:AC50"/>
    <mergeCell ref="U48:AC48"/>
    <mergeCell ref="C49:J49"/>
    <mergeCell ref="K49:M49"/>
    <mergeCell ref="N49:T49"/>
    <mergeCell ref="U49:AC49"/>
    <mergeCell ref="B37:AC41"/>
    <mergeCell ref="B42:AC42"/>
    <mergeCell ref="B43:AC43"/>
    <mergeCell ref="B44:AC44"/>
    <mergeCell ref="B45:J45"/>
    <mergeCell ref="K45:M45"/>
    <mergeCell ref="N45:T45"/>
    <mergeCell ref="U45:AC45"/>
    <mergeCell ref="B46:J46"/>
    <mergeCell ref="K46:M46"/>
    <mergeCell ref="N46:T46"/>
    <mergeCell ref="U46:AC46"/>
  </mergeCells>
  <dataValidations count="1">
    <dataValidation allowBlank="1" sqref="B15" xr:uid="{13405200-5EE7-4AAF-B6BF-127E832E0510}"/>
  </dataValidations>
  <hyperlinks>
    <hyperlink ref="C86" r:id="rId1" xr:uid="{0A7AA340-5196-4D37-A3DB-8A2E508159BB}"/>
  </hyperlinks>
  <pageMargins left="0.75" right="0.75" top="0.75" bottom="0.75" header="0.3" footer="0.3"/>
  <pageSetup scale="67" fitToHeight="0" orientation="portrait" r:id="rId2"/>
  <headerFooter>
    <oddHeader>&amp;R&amp;"Arial,Regular"&amp;12Page &amp;P of &amp;N</oddHeader>
    <oddFooter>&amp;L&amp;"Arial,Regular"&amp;8&amp;F&amp;R&amp;"Arial,Regular"&amp;8DOT Form 1332</oddFooter>
  </headerFooter>
  <rowBreaks count="1" manualBreakCount="1">
    <brk id="40" min="1" max="28" man="1"/>
  </rowBreak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A7C776A-A82F-4F43-8707-4217F179A049}">
          <x14:formula1>
            <xm:f>Lists!$A$21:$A$22</xm:f>
          </x14:formula1>
          <xm:sqref>L24:AC24 K28:K30 U28:AC30</xm:sqref>
        </x14:dataValidation>
        <x14:dataValidation type="list" allowBlank="1" showInputMessage="1" showErrorMessage="1" xr:uid="{5D4C00C1-D7BA-4398-801E-DE9D23645E08}">
          <x14:formula1>
            <xm:f>Lists!$F$2:$F$4</xm:f>
          </x14:formula1>
          <xm:sqref>L19:AC19</xm:sqref>
        </x14:dataValidation>
        <x14:dataValidation type="list" allowBlank="1" xr:uid="{F90F4E01-E515-4CA4-804C-3669357B272C}">
          <x14:formula1>
            <xm:f>Lists!$E$2:$E$106</xm:f>
          </x14:formula1>
          <xm:sqref>L9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Read Me</vt:lpstr>
      <vt:lpstr>Lists</vt:lpstr>
      <vt:lpstr>Off-System Sample Application</vt:lpstr>
      <vt:lpstr>Off-System Application</vt:lpstr>
      <vt:lpstr>'Off-System Application'!Pop</vt:lpstr>
      <vt:lpstr>'Off-System Sample Application'!Pop</vt:lpstr>
      <vt:lpstr>'Off-System Application'!Print_Area</vt:lpstr>
      <vt:lpstr>'Off-System Sample Application'!Print_Area</vt:lpstr>
      <vt:lpstr>'Off-System Application'!Print_Titles</vt:lpstr>
      <vt:lpstr>'Off-System Sample Application'!Print_Titles</vt:lpstr>
    </vt:vector>
  </TitlesOfParts>
  <Company>Kansas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Legge</dc:creator>
  <cp:lastModifiedBy>Donna Schmit [KDOT]</cp:lastModifiedBy>
  <cp:lastPrinted>2022-07-11T14:34:38Z</cp:lastPrinted>
  <dcterms:created xsi:type="dcterms:W3CDTF">2015-04-20T15:45:39Z</dcterms:created>
  <dcterms:modified xsi:type="dcterms:W3CDTF">2023-04-03T14:21:06Z</dcterms:modified>
</cp:coreProperties>
</file>